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6995" windowHeight="7710"/>
  </bookViews>
  <sheets>
    <sheet name="Титульный" sheetId="1" r:id="rId1"/>
    <sheet name="Регистрационный" sheetId="2" r:id="rId2"/>
    <sheet name="Задание 1" sheetId="3" r:id="rId3"/>
    <sheet name="Задание 2" sheetId="4" r:id="rId4"/>
    <sheet name="Задание 3" sheetId="7" r:id="rId5"/>
    <sheet name="Источики" sheetId="5" r:id="rId6"/>
  </sheets>
  <calcPr calcId="125725"/>
</workbook>
</file>

<file path=xl/calcChain.xml><?xml version="1.0" encoding="utf-8"?>
<calcChain xmlns="http://schemas.openxmlformats.org/spreadsheetml/2006/main">
  <c r="E28" i="7"/>
  <c r="E37"/>
  <c r="E36"/>
  <c r="E35"/>
  <c r="E34"/>
  <c r="E33"/>
  <c r="E32"/>
  <c r="E31"/>
  <c r="E30"/>
  <c r="E29"/>
  <c r="D16" i="4"/>
  <c r="O1" i="3"/>
  <c r="E38" i="7" l="1"/>
  <c r="D19" s="1"/>
</calcChain>
</file>

<file path=xl/sharedStrings.xml><?xml version="1.0" encoding="utf-8"?>
<sst xmlns="http://schemas.openxmlformats.org/spreadsheetml/2006/main" count="63" uniqueCount="53">
  <si>
    <t>Мунициальное бюджетное общеобразовательное учреждение "Средняя общеобразовательная школа №6"</t>
  </si>
  <si>
    <t xml:space="preserve">подготовила: учитель немецкого языка Соловьянова Татьяна Анатольевна </t>
  </si>
  <si>
    <t>Новомосковск 2014</t>
  </si>
  <si>
    <t>WER WILL EINE "5" BEKOMMEN?</t>
  </si>
  <si>
    <t>немецкий язык</t>
  </si>
  <si>
    <t>регистрация</t>
  </si>
  <si>
    <t>Фамилия</t>
  </si>
  <si>
    <t>Имя</t>
  </si>
  <si>
    <t>Класс</t>
  </si>
  <si>
    <t>ЗАДАНИЯ ПО СТРАНОВЕДЕНИЮ</t>
  </si>
  <si>
    <t>http://www.konstantinivanov.info/node/650</t>
  </si>
  <si>
    <t>АНАГРАММЫ</t>
  </si>
  <si>
    <t>назовите города- государства Германии</t>
  </si>
  <si>
    <t>http://www.towallpaper.com/view-brandenburg_gate_at_dusk_berlin_germany_wallpaper-1024x768.html</t>
  </si>
  <si>
    <t>http://nauca.com.ua/live/index.php?option=com_dphones&amp;Itemid=3&amp;nuk_n=13857</t>
  </si>
  <si>
    <t>http://www.starinnhotels.com/en/star-inn-hotel-bremen-columbus/the-hotel/bremen-highlights</t>
  </si>
  <si>
    <t>E</t>
  </si>
  <si>
    <t>L</t>
  </si>
  <si>
    <t>N</t>
  </si>
  <si>
    <t>B</t>
  </si>
  <si>
    <t>R</t>
  </si>
  <si>
    <t>I</t>
  </si>
  <si>
    <t>A</t>
  </si>
  <si>
    <t>G</t>
  </si>
  <si>
    <t>H</t>
  </si>
  <si>
    <t>U</t>
  </si>
  <si>
    <t>M</t>
  </si>
  <si>
    <t>BERLINHAMBURGBREMEN</t>
  </si>
  <si>
    <t>СОСТАВЬ ИЗ ДАННЫХ СЛОВ ПРЕДЛОЖЕНИЕ</t>
  </si>
  <si>
    <t xml:space="preserve">Dichters wer  muss will  Lande Dichter gehen den verstehen in </t>
  </si>
  <si>
    <t>WER</t>
  </si>
  <si>
    <t>DEN</t>
  </si>
  <si>
    <t>DICHTER</t>
  </si>
  <si>
    <t>WILL</t>
  </si>
  <si>
    <t>MUSS</t>
  </si>
  <si>
    <t>IN</t>
  </si>
  <si>
    <t>DICHTERS</t>
  </si>
  <si>
    <t>LANDE</t>
  </si>
  <si>
    <t>GEHEN</t>
  </si>
  <si>
    <t>VERSTEHEN,</t>
  </si>
  <si>
    <t xml:space="preserve">БУДЬ ВНИМАТЕЛЕН! НЕ ЗАБУДЬ ПРО ЗНАК ПРЕПИНАНИЯ! </t>
  </si>
  <si>
    <t>WERDENDICHTERWILLVERSTEHEN,MUSSINDICHTERSLANDEGEHEN</t>
  </si>
  <si>
    <t>http://www.lib.tsu.ru/news.php?id=432%27,%20%27news_details%27);</t>
  </si>
  <si>
    <t>J.W.GOETHE</t>
  </si>
  <si>
    <t xml:space="preserve">Die Stadt Weimar befindet sich in </t>
  </si>
  <si>
    <t>Sie nennt man die Stadt der deutschen</t>
  </si>
  <si>
    <t>und</t>
  </si>
  <si>
    <t xml:space="preserve">Hier  arbeitete als Hoforganist Richard </t>
  </si>
  <si>
    <t xml:space="preserve">In Weimar lebten berühmten deutschen Dichter </t>
  </si>
  <si>
    <t>http://www.excel.md/holidays-programs-in-germany/Weimar/</t>
  </si>
  <si>
    <t>Твоя оценка</t>
  </si>
  <si>
    <t xml:space="preserve">Вставь в текст недостающие слова и пронумеруй предложения в логической последовательности,                             чтобы получить связный текст </t>
  </si>
  <si>
    <t>http://moi-uni.ru/course/view.php?id=225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</si>
</sst>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36"/>
      <color theme="1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6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20"/>
      <color theme="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 style="thick">
        <color theme="0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C00000"/>
      </left>
      <right style="thick">
        <color indexed="64"/>
      </right>
      <top style="thick">
        <color rgb="FFC00000"/>
      </top>
      <bottom style="thick">
        <color rgb="FFC00000"/>
      </bottom>
      <diagonal/>
    </border>
    <border>
      <left style="thick">
        <color indexed="64"/>
      </left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2" borderId="0" xfId="0" applyFill="1"/>
    <xf numFmtId="0" fontId="0" fillId="5" borderId="0" xfId="0" applyFill="1"/>
    <xf numFmtId="0" fontId="0" fillId="11" borderId="0" xfId="0" applyFill="1"/>
    <xf numFmtId="0" fontId="10" fillId="0" borderId="0" xfId="1" applyAlignment="1" applyProtection="1"/>
    <xf numFmtId="49" fontId="14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0" fillId="11" borderId="0" xfId="0" applyFill="1" applyAlignment="1"/>
    <xf numFmtId="0" fontId="14" fillId="11" borderId="0" xfId="0" applyFont="1" applyFill="1"/>
    <xf numFmtId="0" fontId="15" fillId="7" borderId="29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15" fillId="11" borderId="0" xfId="0" applyFont="1" applyFill="1" applyBorder="1" applyAlignment="1"/>
    <xf numFmtId="0" fontId="2" fillId="0" borderId="0" xfId="0" applyFont="1"/>
    <xf numFmtId="49" fontId="16" fillId="9" borderId="1" xfId="0" applyNumberFormat="1" applyFont="1" applyFill="1" applyBorder="1" applyAlignment="1" applyProtection="1">
      <alignment horizontal="center" vertical="center"/>
      <protection locked="0"/>
    </xf>
    <xf numFmtId="49" fontId="14" fillId="4" borderId="41" xfId="0" applyNumberFormat="1" applyFont="1" applyFill="1" applyBorder="1" applyAlignment="1" applyProtection="1">
      <alignment horizontal="center" vertical="top"/>
      <protection locked="0"/>
    </xf>
    <xf numFmtId="49" fontId="22" fillId="4" borderId="2" xfId="0" applyNumberFormat="1" applyFont="1" applyFill="1" applyBorder="1" applyAlignment="1" applyProtection="1">
      <alignment horizontal="center" vertical="center"/>
      <protection locked="0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49" fontId="13" fillId="4" borderId="36" xfId="0" applyNumberFormat="1" applyFont="1" applyFill="1" applyBorder="1" applyProtection="1">
      <protection locked="0"/>
    </xf>
    <xf numFmtId="49" fontId="13" fillId="4" borderId="37" xfId="0" applyNumberFormat="1" applyFont="1" applyFill="1" applyBorder="1" applyProtection="1">
      <protection locked="0"/>
    </xf>
    <xf numFmtId="0" fontId="4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0" fillId="4" borderId="39" xfId="0" applyFill="1" applyBorder="1" applyAlignment="1" applyProtection="1">
      <alignment horizontal="center"/>
      <protection locked="0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1" fillId="12" borderId="22" xfId="0" applyFont="1" applyFill="1" applyBorder="1" applyAlignment="1">
      <alignment horizontal="center" vertical="center"/>
    </xf>
    <xf numFmtId="0" fontId="12" fillId="12" borderId="23" xfId="0" applyFont="1" applyFill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/>
    </xf>
    <xf numFmtId="0" fontId="12" fillId="12" borderId="31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2" borderId="32" xfId="0" applyFont="1" applyFill="1" applyBorder="1" applyAlignment="1">
      <alignment horizontal="center" vertical="center"/>
    </xf>
    <xf numFmtId="0" fontId="12" fillId="12" borderId="25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19" fillId="4" borderId="11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12" borderId="30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3" fillId="12" borderId="22" xfId="0" applyFont="1" applyFill="1" applyBorder="1" applyAlignment="1">
      <alignment horizontal="center" wrapText="1"/>
    </xf>
    <xf numFmtId="0" fontId="0" fillId="12" borderId="23" xfId="0" applyFill="1" applyBorder="1" applyAlignment="1">
      <alignment horizontal="center" wrapText="1"/>
    </xf>
    <xf numFmtId="0" fontId="0" fillId="12" borderId="24" xfId="0" applyFill="1" applyBorder="1" applyAlignment="1">
      <alignment horizontal="center" wrapText="1"/>
    </xf>
    <xf numFmtId="0" fontId="0" fillId="12" borderId="25" xfId="0" applyFill="1" applyBorder="1" applyAlignment="1">
      <alignment horizontal="center" wrapText="1"/>
    </xf>
    <xf numFmtId="0" fontId="0" fillId="12" borderId="26" xfId="0" applyFill="1" applyBorder="1" applyAlignment="1">
      <alignment horizontal="center" wrapText="1"/>
    </xf>
    <xf numFmtId="0" fontId="0" fillId="12" borderId="27" xfId="0" applyFill="1" applyBorder="1" applyAlignment="1">
      <alignment horizontal="center" wrapText="1"/>
    </xf>
    <xf numFmtId="0" fontId="16" fillId="7" borderId="28" xfId="0" applyFont="1" applyFill="1" applyBorder="1" applyAlignment="1">
      <alignment horizontal="center"/>
    </xf>
    <xf numFmtId="0" fontId="16" fillId="7" borderId="29" xfId="0" applyFont="1" applyFill="1" applyBorder="1" applyAlignment="1">
      <alignment horizontal="center"/>
    </xf>
    <xf numFmtId="0" fontId="16" fillId="7" borderId="30" xfId="0" applyFont="1" applyFill="1" applyBorder="1" applyAlignment="1">
      <alignment horizontal="center"/>
    </xf>
    <xf numFmtId="49" fontId="13" fillId="4" borderId="38" xfId="0" applyNumberFormat="1" applyFont="1" applyFill="1" applyBorder="1" applyAlignment="1" applyProtection="1">
      <alignment horizontal="center"/>
      <protection locked="0"/>
    </xf>
    <xf numFmtId="49" fontId="13" fillId="4" borderId="39" xfId="0" applyNumberFormat="1" applyFont="1" applyFill="1" applyBorder="1" applyAlignment="1" applyProtection="1">
      <alignment horizontal="center"/>
      <protection locked="0"/>
    </xf>
    <xf numFmtId="0" fontId="16" fillId="7" borderId="31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49" fontId="13" fillId="4" borderId="42" xfId="0" applyNumberFormat="1" applyFont="1" applyFill="1" applyBorder="1" applyAlignment="1" applyProtection="1">
      <alignment horizontal="center"/>
      <protection locked="0"/>
    </xf>
    <xf numFmtId="49" fontId="13" fillId="4" borderId="43" xfId="0" applyNumberFormat="1" applyFont="1" applyFill="1" applyBorder="1" applyAlignment="1" applyProtection="1">
      <alignment horizontal="center"/>
      <protection locked="0"/>
    </xf>
    <xf numFmtId="0" fontId="23" fillId="7" borderId="22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1" fontId="24" fillId="4" borderId="14" xfId="0" applyNumberFormat="1" applyFont="1" applyFill="1" applyBorder="1" applyAlignment="1">
      <alignment horizontal="center"/>
    </xf>
    <xf numFmtId="1" fontId="24" fillId="4" borderId="15" xfId="0" applyNumberFormat="1" applyFont="1" applyFill="1" applyBorder="1" applyAlignment="1">
      <alignment horizontal="center"/>
    </xf>
    <xf numFmtId="1" fontId="24" fillId="4" borderId="16" xfId="0" applyNumberFormat="1" applyFont="1" applyFill="1" applyBorder="1" applyAlignment="1">
      <alignment horizontal="center"/>
    </xf>
    <xf numFmtId="1" fontId="24" fillId="4" borderId="18" xfId="0" applyNumberFormat="1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 vertical="top"/>
    </xf>
    <xf numFmtId="0" fontId="16" fillId="7" borderId="29" xfId="0" applyFont="1" applyFill="1" applyBorder="1" applyAlignment="1">
      <alignment horizontal="center" vertical="top"/>
    </xf>
    <xf numFmtId="49" fontId="20" fillId="4" borderId="37" xfId="0" applyNumberFormat="1" applyFont="1" applyFill="1" applyBorder="1" applyAlignment="1" applyProtection="1">
      <alignment horizontal="center" vertical="top"/>
      <protection locked="0"/>
    </xf>
    <xf numFmtId="49" fontId="20" fillId="4" borderId="39" xfId="0" applyNumberFormat="1" applyFont="1" applyFill="1" applyBorder="1" applyAlignment="1" applyProtection="1">
      <alignment horizontal="center" vertical="top"/>
      <protection locked="0"/>
    </xf>
    <xf numFmtId="0" fontId="14" fillId="7" borderId="2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047;&#1072;&#1076;&#1072;&#1085;&#1080;&#1077; 2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hyperlink" Target="#'&#1047;&#1072;&#1076;&#1072;&#1085;&#1080;&#1077; 2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&#1047;&#1072;&#1076;&#1072;&#1085;&#1080;&#1077; 3'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180974</xdr:colOff>
      <xdr:row>14</xdr:row>
      <xdr:rowOff>38099</xdr:rowOff>
    </xdr:from>
    <xdr:to>
      <xdr:col>6</xdr:col>
      <xdr:colOff>171449</xdr:colOff>
      <xdr:row>23</xdr:row>
      <xdr:rowOff>95249</xdr:rowOff>
    </xdr:to>
    <xdr:pic>
      <xdr:nvPicPr>
        <xdr:cNvPr id="1025" name="Picture 1" descr="Пять причин начать бизнес финансового консультанта Деньги Бизнес Инвест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4" y="2771774"/>
          <a:ext cx="1819275" cy="1819275"/>
        </a:xfrm>
        <a:prstGeom prst="rect">
          <a:avLst/>
        </a:prstGeom>
        <a:noFill/>
        <a:effectLst>
          <a:innerShdw blurRad="63500" dist="50800" dir="8100000">
            <a:srgbClr val="C00000">
              <a:alpha val="50000"/>
            </a:srgbClr>
          </a:inn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15</xdr:row>
      <xdr:rowOff>276225</xdr:rowOff>
    </xdr:from>
    <xdr:to>
      <xdr:col>15</xdr:col>
      <xdr:colOff>66675</xdr:colOff>
      <xdr:row>20</xdr:row>
      <xdr:rowOff>47625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7667625" y="3248025"/>
          <a:ext cx="1543050" cy="1038225"/>
        </a:xfrm>
        <a:prstGeom prst="rightArrow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НАЧАЛО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12</xdr:row>
      <xdr:rowOff>135731</xdr:rowOff>
    </xdr:from>
    <xdr:to>
      <xdr:col>4</xdr:col>
      <xdr:colOff>514350</xdr:colOff>
      <xdr:row>22</xdr:row>
      <xdr:rowOff>28575</xdr:rowOff>
    </xdr:to>
    <xdr:pic>
      <xdr:nvPicPr>
        <xdr:cNvPr id="2049" name="Picture 1" descr="Brandenburg Gate at Dusk Berlin Germany wallpap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621756"/>
          <a:ext cx="2486025" cy="186451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7</xdr:col>
      <xdr:colOff>323849</xdr:colOff>
      <xdr:row>7</xdr:row>
      <xdr:rowOff>142875</xdr:rowOff>
    </xdr:from>
    <xdr:to>
      <xdr:col>11</xdr:col>
      <xdr:colOff>323850</xdr:colOff>
      <xdr:row>16</xdr:row>
      <xdr:rowOff>141700</xdr:rowOff>
    </xdr:to>
    <xdr:pic>
      <xdr:nvPicPr>
        <xdr:cNvPr id="2050" name="Picture 2" descr="Новости на nauca.com.ua - Жители Гамбурга водят экскурсии по…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1049" y="1533525"/>
          <a:ext cx="2438401" cy="18562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13</xdr:col>
      <xdr:colOff>9525</xdr:colOff>
      <xdr:row>12</xdr:row>
      <xdr:rowOff>133349</xdr:rowOff>
    </xdr:from>
    <xdr:to>
      <xdr:col>16</xdr:col>
      <xdr:colOff>588386</xdr:colOff>
      <xdr:row>21</xdr:row>
      <xdr:rowOff>185436</xdr:rowOff>
    </xdr:to>
    <xdr:pic>
      <xdr:nvPicPr>
        <xdr:cNvPr id="2051" name="Picture 3" descr="Bremen Highlights - Star Inn Hotel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4325" y="2619374"/>
          <a:ext cx="2407661" cy="18332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15</xdr:col>
      <xdr:colOff>561975</xdr:colOff>
      <xdr:row>20</xdr:row>
      <xdr:rowOff>247650</xdr:rowOff>
    </xdr:from>
    <xdr:to>
      <xdr:col>17</xdr:col>
      <xdr:colOff>361950</xdr:colOff>
      <xdr:row>23</xdr:row>
      <xdr:rowOff>171450</xdr:rowOff>
    </xdr:to>
    <xdr:sp macro="" textlink="">
      <xdr:nvSpPr>
        <xdr:cNvPr id="5" name="Стрелка вправо 4">
          <a:hlinkClick xmlns:r="http://schemas.openxmlformats.org/officeDocument/2006/relationships" r:id="rId4"/>
        </xdr:cNvPr>
        <xdr:cNvSpPr/>
      </xdr:nvSpPr>
      <xdr:spPr>
        <a:xfrm>
          <a:off x="9705975" y="4276725"/>
          <a:ext cx="1019175" cy="628650"/>
        </a:xfrm>
        <a:prstGeom prst="rightArrow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далее</a:t>
          </a:r>
          <a:r>
            <a:rPr lang="ru-RU" sz="1100" baseline="0"/>
            <a:t> </a:t>
          </a:r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11</xdr:row>
      <xdr:rowOff>57150</xdr:rowOff>
    </xdr:from>
    <xdr:to>
      <xdr:col>12</xdr:col>
      <xdr:colOff>247650</xdr:colOff>
      <xdr:row>21</xdr:row>
      <xdr:rowOff>95250</xdr:rowOff>
    </xdr:to>
    <xdr:pic>
      <xdr:nvPicPr>
        <xdr:cNvPr id="3073" name="Picture 1" descr="Научная библиотека Томского государственного университет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2476500"/>
          <a:ext cx="1733550" cy="19812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361950</xdr:colOff>
      <xdr:row>18</xdr:row>
      <xdr:rowOff>57150</xdr:rowOff>
    </xdr:from>
    <xdr:to>
      <xdr:col>8</xdr:col>
      <xdr:colOff>1028700</xdr:colOff>
      <xdr:row>21</xdr:row>
      <xdr:rowOff>38100</xdr:rowOff>
    </xdr:to>
    <xdr:sp macro="" textlink="">
      <xdr:nvSpPr>
        <xdr:cNvPr id="3" name="Стрелка вправо 2">
          <a:hlinkClick xmlns:r="http://schemas.openxmlformats.org/officeDocument/2006/relationships" r:id="rId2"/>
        </xdr:cNvPr>
        <xdr:cNvSpPr/>
      </xdr:nvSpPr>
      <xdr:spPr>
        <a:xfrm>
          <a:off x="5619750" y="3848100"/>
          <a:ext cx="1276350" cy="552450"/>
        </a:xfrm>
        <a:prstGeom prst="rightArrow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далее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317500</xdr:colOff>
      <xdr:row>6</xdr:row>
      <xdr:rowOff>133349</xdr:rowOff>
    </xdr:from>
    <xdr:to>
      <xdr:col>15</xdr:col>
      <xdr:colOff>66675</xdr:colOff>
      <xdr:row>12</xdr:row>
      <xdr:rowOff>9524</xdr:rowOff>
    </xdr:to>
    <xdr:pic>
      <xdr:nvPicPr>
        <xdr:cNvPr id="4097" name="Picture 1" descr="EXCEL with an education abroad \ Studii peste hotare \ Обучение за рубежом \ Studii in strainat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5625" y="1771649"/>
          <a:ext cx="1892300" cy="14192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auca.com.ua/live/index.php?option=com_dphones&amp;Itemid=3&amp;nuk_n=13857" TargetMode="External"/><Relationship Id="rId7" Type="http://schemas.openxmlformats.org/officeDocument/2006/relationships/hyperlink" Target="http://moi-uni.ru/course/view.php?id=225" TargetMode="External"/><Relationship Id="rId2" Type="http://schemas.openxmlformats.org/officeDocument/2006/relationships/hyperlink" Target="http://www.towallpaper.com/view-brandenburg_gate_at_dusk_berlin_germany_wallpaper-1024x768.html" TargetMode="External"/><Relationship Id="rId1" Type="http://schemas.openxmlformats.org/officeDocument/2006/relationships/hyperlink" Target="http://www.konstantinivanov.info/node/650" TargetMode="External"/><Relationship Id="rId6" Type="http://schemas.openxmlformats.org/officeDocument/2006/relationships/hyperlink" Target="http://www.excel.md/holidays-programs-in-germany/Weimar/" TargetMode="External"/><Relationship Id="rId5" Type="http://schemas.openxmlformats.org/officeDocument/2006/relationships/hyperlink" Target="http://www.lib.tsu.ru/news.php?id=432%27,%20%27news_details%27);" TargetMode="External"/><Relationship Id="rId4" Type="http://schemas.openxmlformats.org/officeDocument/2006/relationships/hyperlink" Target="http://www.starinnhotels.com/en/star-inn-hotel-bremen-columbus/the-hotel/bremen-highligh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U25"/>
  <sheetViews>
    <sheetView tabSelected="1" workbookViewId="0">
      <selection activeCell="Q15" sqref="Q15"/>
    </sheetView>
  </sheetViews>
  <sheetFormatPr defaultRowHeight="15"/>
  <sheetData>
    <row r="1" spans="1:21" ht="15.75" thickTop="1">
      <c r="A1" s="1"/>
      <c r="B1" s="1"/>
      <c r="C1" s="1"/>
      <c r="D1" s="1"/>
      <c r="E1" s="1"/>
      <c r="F1" s="1"/>
      <c r="G1" s="1"/>
      <c r="H1" s="20" t="s">
        <v>0</v>
      </c>
      <c r="I1" s="21"/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23"/>
      <c r="I2" s="24"/>
      <c r="J2" s="24"/>
      <c r="K2" s="24"/>
      <c r="L2" s="24"/>
      <c r="M2" s="24"/>
      <c r="N2" s="25"/>
      <c r="O2" s="1"/>
      <c r="P2" s="1"/>
      <c r="Q2" s="1"/>
      <c r="R2" s="1"/>
      <c r="S2" s="1"/>
      <c r="T2" s="1"/>
      <c r="U2" s="1"/>
    </row>
    <row r="3" spans="1:21">
      <c r="A3" s="1"/>
      <c r="B3" s="1"/>
      <c r="C3" s="1"/>
      <c r="D3" s="1"/>
      <c r="E3" s="1"/>
      <c r="F3" s="1"/>
      <c r="G3" s="1"/>
      <c r="H3" s="23"/>
      <c r="I3" s="24"/>
      <c r="J3" s="24"/>
      <c r="K3" s="24"/>
      <c r="L3" s="24"/>
      <c r="M3" s="24"/>
      <c r="N3" s="25"/>
      <c r="O3" s="1"/>
      <c r="P3" s="1"/>
      <c r="Q3" s="1"/>
      <c r="R3" s="1"/>
      <c r="S3" s="1"/>
      <c r="T3" s="1"/>
      <c r="U3" s="1"/>
    </row>
    <row r="4" spans="1:21" ht="15.75" thickBot="1">
      <c r="A4" s="1"/>
      <c r="B4" s="1"/>
      <c r="C4" s="1"/>
      <c r="D4" s="1"/>
      <c r="E4" s="1"/>
      <c r="F4" s="1"/>
      <c r="G4" s="1"/>
      <c r="H4" s="26"/>
      <c r="I4" s="27"/>
      <c r="J4" s="27"/>
      <c r="K4" s="27"/>
      <c r="L4" s="27"/>
      <c r="M4" s="27"/>
      <c r="N4" s="28"/>
      <c r="O4" s="1"/>
      <c r="P4" s="1"/>
      <c r="Q4" s="1"/>
      <c r="R4" s="1"/>
      <c r="S4" s="1"/>
      <c r="T4" s="1"/>
      <c r="U4" s="1"/>
    </row>
    <row r="5" spans="1:21" ht="15.75" thickTop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thickTop="1">
      <c r="A8" s="1"/>
      <c r="B8" s="1"/>
      <c r="C8" s="41" t="s">
        <v>3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</row>
    <row r="9" spans="1:21">
      <c r="A9" s="1"/>
      <c r="B9" s="1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  <c r="R9" s="1"/>
      <c r="S9" s="1"/>
      <c r="T9" s="1"/>
      <c r="U9" s="1"/>
    </row>
    <row r="10" spans="1:21">
      <c r="A10" s="1"/>
      <c r="B10" s="1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1"/>
      <c r="S10" s="1"/>
      <c r="T10" s="1"/>
      <c r="U10" s="1"/>
    </row>
    <row r="11" spans="1:21">
      <c r="A11" s="1"/>
      <c r="B11" s="1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  <c r="R11" s="1"/>
      <c r="S11" s="1"/>
      <c r="T11" s="1"/>
      <c r="U11" s="1"/>
    </row>
    <row r="12" spans="1:21">
      <c r="A12" s="1"/>
      <c r="B12" s="1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1"/>
      <c r="S12" s="1"/>
      <c r="T12" s="1"/>
      <c r="U12" s="1"/>
    </row>
    <row r="13" spans="1:21" ht="15.75" thickBot="1">
      <c r="A13" s="1"/>
      <c r="B13" s="1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1"/>
      <c r="S13" s="1"/>
      <c r="T13" s="1"/>
      <c r="U13" s="1"/>
    </row>
    <row r="14" spans="1:21" ht="15.75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thickTop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9" t="s">
        <v>1</v>
      </c>
      <c r="N18" s="30"/>
      <c r="O18" s="30"/>
      <c r="P18" s="30"/>
      <c r="Q18" s="3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2"/>
      <c r="N19" s="33"/>
      <c r="O19" s="33"/>
      <c r="P19" s="33"/>
      <c r="Q19" s="34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2"/>
      <c r="N20" s="33"/>
      <c r="O20" s="33"/>
      <c r="P20" s="33"/>
      <c r="Q20" s="34"/>
      <c r="R20" s="1"/>
      <c r="S20" s="1"/>
      <c r="T20" s="1"/>
      <c r="U20" s="1"/>
    </row>
    <row r="21" spans="1:21" ht="15.75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5"/>
      <c r="N21" s="36"/>
      <c r="O21" s="36"/>
      <c r="P21" s="36"/>
      <c r="Q21" s="37"/>
      <c r="R21" s="1"/>
      <c r="S21" s="1"/>
      <c r="T21" s="1"/>
      <c r="U21" s="1"/>
    </row>
    <row r="22" spans="1:21" ht="15.75" thickTop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6.5" thickTop="1" thickBot="1">
      <c r="A24" s="1"/>
      <c r="B24" s="1"/>
      <c r="C24" s="1"/>
      <c r="D24" s="1"/>
      <c r="E24" s="1"/>
      <c r="F24" s="1"/>
      <c r="G24" s="1"/>
      <c r="H24" s="1"/>
      <c r="I24" s="38" t="s">
        <v>2</v>
      </c>
      <c r="J24" s="39"/>
      <c r="K24" s="39"/>
      <c r="L24" s="40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thickTop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</sheetData>
  <sheetProtection password="CA93" sheet="1" objects="1" scenarios="1"/>
  <mergeCells count="4">
    <mergeCell ref="H1:N4"/>
    <mergeCell ref="M18:Q21"/>
    <mergeCell ref="I24:L24"/>
    <mergeCell ref="C8:Q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Q11" sqref="Q11"/>
    </sheetView>
  </sheetViews>
  <sheetFormatPr defaultRowHeight="15"/>
  <sheetData>
    <row r="1" spans="1:21" ht="15.75" thickTop="1">
      <c r="A1" s="70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  <c r="S1" s="2"/>
      <c r="T1" s="2"/>
      <c r="U1" s="2"/>
    </row>
    <row r="2" spans="1:21" ht="15.75" thickBot="1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  <c r="S2" s="2"/>
      <c r="T2" s="2"/>
      <c r="U2" s="2"/>
    </row>
    <row r="3" spans="1:21" ht="15.75" thickTop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75" thickTop="1">
      <c r="A6" s="2"/>
      <c r="B6" s="2"/>
      <c r="C6" s="2"/>
      <c r="D6" s="2"/>
      <c r="E6" s="2"/>
      <c r="F6" s="55" t="s">
        <v>9</v>
      </c>
      <c r="G6" s="56"/>
      <c r="H6" s="56"/>
      <c r="I6" s="56"/>
      <c r="J6" s="56"/>
      <c r="K6" s="56"/>
      <c r="L6" s="56"/>
      <c r="M6" s="57"/>
      <c r="N6" s="2"/>
      <c r="O6" s="2"/>
      <c r="P6" s="2"/>
      <c r="Q6" s="2"/>
      <c r="R6" s="2"/>
      <c r="S6" s="2"/>
      <c r="T6" s="2"/>
      <c r="U6" s="2"/>
    </row>
    <row r="7" spans="1:21" ht="15.75" thickBot="1">
      <c r="A7" s="2"/>
      <c r="B7" s="2"/>
      <c r="C7" s="2"/>
      <c r="D7" s="2"/>
      <c r="E7" s="2"/>
      <c r="F7" s="58"/>
      <c r="G7" s="59"/>
      <c r="H7" s="59"/>
      <c r="I7" s="59"/>
      <c r="J7" s="59"/>
      <c r="K7" s="59"/>
      <c r="L7" s="59"/>
      <c r="M7" s="60"/>
      <c r="N7" s="2"/>
      <c r="O7" s="2"/>
      <c r="P7" s="2"/>
      <c r="Q7" s="2"/>
      <c r="R7" s="2"/>
      <c r="S7" s="2"/>
      <c r="T7" s="2"/>
      <c r="U7" s="2"/>
    </row>
    <row r="8" spans="1:21" ht="15.75" thickTop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.7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 thickTop="1">
      <c r="A11" s="2"/>
      <c r="B11" s="2"/>
      <c r="C11" s="2"/>
      <c r="D11" s="61" t="s">
        <v>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  <c r="P11" s="2"/>
      <c r="Q11" s="2"/>
      <c r="R11" s="2"/>
      <c r="S11" s="2"/>
      <c r="T11" s="2"/>
      <c r="U11" s="2"/>
    </row>
    <row r="12" spans="1:21">
      <c r="A12" s="2"/>
      <c r="B12" s="2"/>
      <c r="C12" s="2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  <c r="P12" s="2"/>
      <c r="Q12" s="2"/>
      <c r="R12" s="2"/>
      <c r="S12" s="2"/>
      <c r="T12" s="2"/>
      <c r="U12" s="2"/>
    </row>
    <row r="13" spans="1:21" ht="15.75" thickBot="1">
      <c r="A13" s="2"/>
      <c r="B13" s="2"/>
      <c r="C13" s="2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2"/>
      <c r="Q13" s="2"/>
      <c r="R13" s="2"/>
      <c r="S13" s="2"/>
      <c r="T13" s="2"/>
      <c r="U13" s="2"/>
    </row>
    <row r="14" spans="1:21" ht="15.7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4.5" thickTop="1" thickBot="1">
      <c r="A16" s="2"/>
      <c r="B16" s="2"/>
      <c r="C16" s="2"/>
      <c r="D16" s="2"/>
      <c r="E16" s="2"/>
      <c r="F16" s="2"/>
      <c r="G16" s="76" t="s">
        <v>5</v>
      </c>
      <c r="H16" s="77"/>
      <c r="I16" s="7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6.5" thickTop="1" thickBot="1">
      <c r="A17" s="2"/>
      <c r="B17" s="2"/>
      <c r="C17" s="79" t="s">
        <v>6</v>
      </c>
      <c r="D17" s="80"/>
      <c r="E17" s="52"/>
      <c r="F17" s="53"/>
      <c r="G17" s="5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6.5" thickTop="1" thickBot="1">
      <c r="A18" s="2"/>
      <c r="B18" s="2"/>
      <c r="C18" s="50" t="s">
        <v>7</v>
      </c>
      <c r="D18" s="51"/>
      <c r="E18" s="52"/>
      <c r="F18" s="53"/>
      <c r="G18" s="5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6.5" thickTop="1" thickBot="1">
      <c r="A19" s="2"/>
      <c r="B19" s="2"/>
      <c r="C19" s="50" t="s">
        <v>8</v>
      </c>
      <c r="D19" s="51"/>
      <c r="E19" s="52"/>
      <c r="F19" s="53"/>
      <c r="G19" s="5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thickTop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</sheetData>
  <sheetProtection password="CA93" sheet="1" objects="1" scenarios="1"/>
  <mergeCells count="10">
    <mergeCell ref="A1:R2"/>
    <mergeCell ref="G16:I16"/>
    <mergeCell ref="C17:D17"/>
    <mergeCell ref="C18:D18"/>
    <mergeCell ref="C19:D19"/>
    <mergeCell ref="E17:G17"/>
    <mergeCell ref="E18:G18"/>
    <mergeCell ref="E19:G19"/>
    <mergeCell ref="F6:M7"/>
    <mergeCell ref="D11:O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W33"/>
  <sheetViews>
    <sheetView workbookViewId="0">
      <selection activeCell="S1" sqref="S1:W25"/>
    </sheetView>
  </sheetViews>
  <sheetFormatPr defaultRowHeight="15"/>
  <sheetData>
    <row r="1" spans="1:23" ht="15.75" thickTop="1">
      <c r="A1" s="3"/>
      <c r="B1" s="3"/>
      <c r="C1" s="3"/>
      <c r="D1" s="3"/>
      <c r="E1" s="3"/>
      <c r="F1" s="3"/>
      <c r="G1" s="3"/>
      <c r="H1" s="81" t="s">
        <v>11</v>
      </c>
      <c r="I1" s="82"/>
      <c r="J1" s="82"/>
      <c r="K1" s="82"/>
      <c r="L1" s="82"/>
      <c r="M1" s="83"/>
      <c r="N1" s="3"/>
      <c r="O1" s="96" t="str">
        <f>IF(CONCATENATE(B12,C12,D12,E12,F12,G12,F23,G23,H23,I23,J23,K23,L23,M12,N12,O12,P12,Q12,R12,)=D33,5,"?!")</f>
        <v>?!</v>
      </c>
      <c r="P1" s="97"/>
      <c r="Q1" s="3"/>
      <c r="R1" s="3"/>
      <c r="S1" s="3"/>
      <c r="T1" s="3"/>
      <c r="U1" s="3"/>
      <c r="V1" s="3"/>
      <c r="W1" s="3"/>
    </row>
    <row r="2" spans="1:23">
      <c r="A2" s="3"/>
      <c r="B2" s="3"/>
      <c r="C2" s="3"/>
      <c r="D2" s="3"/>
      <c r="E2" s="3"/>
      <c r="F2" s="3"/>
      <c r="G2" s="3"/>
      <c r="H2" s="84"/>
      <c r="I2" s="85"/>
      <c r="J2" s="85"/>
      <c r="K2" s="85"/>
      <c r="L2" s="85"/>
      <c r="M2" s="86"/>
      <c r="N2" s="3"/>
      <c r="O2" s="98"/>
      <c r="P2" s="99"/>
      <c r="Q2" s="3"/>
      <c r="R2" s="3"/>
      <c r="S2" s="3"/>
      <c r="T2" s="3"/>
      <c r="U2" s="3"/>
      <c r="V2" s="3"/>
      <c r="W2" s="3"/>
    </row>
    <row r="3" spans="1:23" ht="15.75" thickBot="1">
      <c r="A3" s="3"/>
      <c r="B3" s="3"/>
      <c r="C3" s="3"/>
      <c r="D3" s="3"/>
      <c r="E3" s="3"/>
      <c r="F3" s="3"/>
      <c r="G3" s="3"/>
      <c r="H3" s="87"/>
      <c r="I3" s="88"/>
      <c r="J3" s="88"/>
      <c r="K3" s="88"/>
      <c r="L3" s="88"/>
      <c r="M3" s="89"/>
      <c r="N3" s="3"/>
      <c r="O3" s="98"/>
      <c r="P3" s="99"/>
      <c r="Q3" s="3"/>
      <c r="R3" s="3"/>
      <c r="S3" s="3"/>
      <c r="T3" s="3"/>
      <c r="U3" s="3"/>
      <c r="V3" s="3"/>
      <c r="W3" s="3"/>
    </row>
    <row r="4" spans="1:23" ht="16.5" thickTop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00"/>
      <c r="P4" s="101"/>
      <c r="Q4" s="3"/>
      <c r="R4" s="3"/>
      <c r="S4" s="3"/>
      <c r="T4" s="3"/>
      <c r="U4" s="3"/>
      <c r="V4" s="3"/>
      <c r="W4" s="3"/>
    </row>
    <row r="5" spans="1:23" ht="16.5" thickTop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.75" thickTop="1">
      <c r="A6" s="3"/>
      <c r="B6" s="3"/>
      <c r="C6" s="90" t="s">
        <v>12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  <c r="R6" s="3"/>
      <c r="S6" s="3"/>
      <c r="T6" s="3"/>
      <c r="U6" s="3"/>
      <c r="V6" s="3"/>
      <c r="W6" s="3"/>
    </row>
    <row r="7" spans="1:23" ht="15.75" thickBot="1">
      <c r="A7" s="3"/>
      <c r="B7" s="3"/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3"/>
      <c r="S7" s="3"/>
      <c r="T7" s="3"/>
      <c r="U7" s="3"/>
      <c r="V7" s="3"/>
      <c r="W7" s="3"/>
    </row>
    <row r="8" spans="1:23" ht="15.75" thickTop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0.25">
      <c r="A10" s="3"/>
      <c r="B10" s="5" t="s">
        <v>16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21</v>
      </c>
      <c r="H10" s="3"/>
      <c r="I10" s="3"/>
      <c r="J10" s="3"/>
      <c r="K10" s="3"/>
      <c r="L10" s="3"/>
      <c r="M10" s="5" t="s">
        <v>26</v>
      </c>
      <c r="N10" s="5" t="s">
        <v>16</v>
      </c>
      <c r="O10" s="5" t="s">
        <v>19</v>
      </c>
      <c r="P10" s="5" t="s">
        <v>16</v>
      </c>
      <c r="Q10" s="5" t="s">
        <v>20</v>
      </c>
      <c r="R10" s="5" t="s">
        <v>18</v>
      </c>
      <c r="S10" s="3"/>
      <c r="T10" s="3"/>
      <c r="U10" s="3"/>
      <c r="V10" s="3"/>
      <c r="W10" s="3"/>
    </row>
    <row r="11" spans="1:2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0.25">
      <c r="A12" s="3"/>
      <c r="B12" s="13"/>
      <c r="C12" s="13"/>
      <c r="D12" s="13"/>
      <c r="E12" s="13"/>
      <c r="F12" s="13"/>
      <c r="G12" s="13"/>
      <c r="H12" s="3"/>
      <c r="I12" s="3"/>
      <c r="J12" s="3"/>
      <c r="K12" s="3"/>
      <c r="L12" s="3"/>
      <c r="M12" s="13"/>
      <c r="N12" s="13"/>
      <c r="O12" s="13"/>
      <c r="P12" s="13"/>
      <c r="Q12" s="13"/>
      <c r="R12" s="13"/>
      <c r="S12" s="3"/>
      <c r="T12" s="3"/>
      <c r="U12" s="3"/>
      <c r="V12" s="3"/>
      <c r="W12" s="3"/>
    </row>
    <row r="13" spans="1:2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0.25">
      <c r="A21" s="3"/>
      <c r="B21" s="3"/>
      <c r="C21" s="3"/>
      <c r="D21" s="3"/>
      <c r="E21" s="3"/>
      <c r="F21" s="6" t="s">
        <v>19</v>
      </c>
      <c r="G21" s="6" t="s">
        <v>22</v>
      </c>
      <c r="H21" s="6" t="s">
        <v>23</v>
      </c>
      <c r="I21" s="6" t="s">
        <v>24</v>
      </c>
      <c r="J21" s="6" t="s">
        <v>25</v>
      </c>
      <c r="K21" s="6" t="s">
        <v>20</v>
      </c>
      <c r="L21" s="6" t="s">
        <v>26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0.25">
      <c r="A23" s="3"/>
      <c r="B23" s="3"/>
      <c r="C23" s="3"/>
      <c r="D23" s="3"/>
      <c r="E23" s="3"/>
      <c r="F23" s="13"/>
      <c r="G23" s="13"/>
      <c r="H23" s="13"/>
      <c r="I23" s="13"/>
      <c r="J23" s="13"/>
      <c r="K23" s="1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33" spans="4:4">
      <c r="D33" t="s">
        <v>27</v>
      </c>
    </row>
  </sheetData>
  <sheetProtection password="CA93" sheet="1" objects="1" scenarios="1"/>
  <mergeCells count="3">
    <mergeCell ref="H1:M3"/>
    <mergeCell ref="C6:Q7"/>
    <mergeCell ref="O1: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R34"/>
  <sheetViews>
    <sheetView workbookViewId="0"/>
  </sheetViews>
  <sheetFormatPr defaultRowHeight="15"/>
  <cols>
    <col min="4" max="4" width="14.42578125" customWidth="1"/>
    <col min="6" max="6" width="18.7109375" customWidth="1"/>
    <col min="9" max="9" width="17.5703125" customWidth="1"/>
    <col min="10" max="10" width="10.7109375" customWidth="1"/>
    <col min="11" max="11" width="11.140625" customWidth="1"/>
  </cols>
  <sheetData>
    <row r="1" spans="1:18" ht="15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75" thickTop="1">
      <c r="A2" s="3"/>
      <c r="B2" s="102" t="s">
        <v>28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  <c r="R2" s="3"/>
    </row>
    <row r="3" spans="1:18" ht="15.75" thickBot="1">
      <c r="A3" s="3"/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  <c r="R3" s="3"/>
    </row>
    <row r="4" spans="1:18" ht="15.75" thickTop="1">
      <c r="A4" s="3"/>
      <c r="B4" s="3"/>
      <c r="C4" s="3"/>
      <c r="D4" s="3"/>
      <c r="E4" s="111" t="s">
        <v>40</v>
      </c>
      <c r="F4" s="111"/>
      <c r="G4" s="111"/>
      <c r="H4" s="111"/>
      <c r="I4" s="111"/>
      <c r="J4" s="111"/>
      <c r="K4" s="111"/>
      <c r="L4" s="111"/>
      <c r="M4" s="111"/>
      <c r="N4" s="3"/>
      <c r="O4" s="3"/>
      <c r="P4" s="3"/>
      <c r="Q4" s="3"/>
      <c r="R4" s="3"/>
    </row>
    <row r="5" spans="1:18" ht="15.7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7.75" thickTop="1" thickBot="1">
      <c r="A6" s="3"/>
      <c r="B6" s="108" t="s">
        <v>29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  <c r="Q6" s="3"/>
      <c r="R6" s="3"/>
    </row>
    <row r="7" spans="1:18" ht="15.75" thickTop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thickBot="1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"/>
      <c r="R9" s="3"/>
    </row>
    <row r="10" spans="1:18" ht="21.75" thickTop="1" thickBot="1">
      <c r="A10" s="3"/>
      <c r="B10" s="14" t="s">
        <v>30</v>
      </c>
      <c r="C10" s="14" t="s">
        <v>31</v>
      </c>
      <c r="D10" s="14" t="s">
        <v>32</v>
      </c>
      <c r="E10" s="14" t="s">
        <v>33</v>
      </c>
      <c r="F10" s="14" t="s">
        <v>39</v>
      </c>
      <c r="G10" s="14" t="s">
        <v>34</v>
      </c>
      <c r="H10" s="14" t="s">
        <v>35</v>
      </c>
      <c r="I10" s="14" t="s">
        <v>36</v>
      </c>
      <c r="J10" s="14" t="s">
        <v>37</v>
      </c>
      <c r="K10" s="14" t="s">
        <v>38</v>
      </c>
      <c r="L10" s="7"/>
      <c r="M10" s="7"/>
      <c r="N10" s="7"/>
      <c r="O10" s="7"/>
      <c r="P10" s="7"/>
      <c r="Q10" s="3"/>
      <c r="R10" s="3"/>
    </row>
    <row r="11" spans="1:18" ht="15.75" thickTop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75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thickTop="1">
      <c r="A16" s="3"/>
      <c r="B16" s="3"/>
      <c r="C16" s="3"/>
      <c r="D16" s="113">
        <f>IF(CONCATENATE(B10,C10,D10,E10,F10,G10,H10,I10,J10,K10)=B34,5,"?!")</f>
        <v>5</v>
      </c>
      <c r="E16" s="114"/>
      <c r="F16" s="114"/>
      <c r="G16" s="114"/>
      <c r="H16" s="115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5.75" thickBot="1">
      <c r="A17" s="3"/>
      <c r="B17" s="3"/>
      <c r="C17" s="3"/>
      <c r="D17" s="116"/>
      <c r="E17" s="117"/>
      <c r="F17" s="117"/>
      <c r="G17" s="117"/>
      <c r="H17" s="118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thickTop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112" t="s">
        <v>43</v>
      </c>
      <c r="L23" s="112"/>
      <c r="M23" s="3"/>
      <c r="N23" s="3"/>
      <c r="O23" s="3"/>
      <c r="P23" s="3"/>
      <c r="Q23" s="3"/>
      <c r="R23" s="3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34" spans="2:2">
      <c r="B34" t="s">
        <v>41</v>
      </c>
    </row>
  </sheetData>
  <sheetProtection password="CF7A" sheet="1" objects="1" scenarios="1"/>
  <mergeCells count="5">
    <mergeCell ref="B2:Q3"/>
    <mergeCell ref="B6:P6"/>
    <mergeCell ref="E4:M4"/>
    <mergeCell ref="K23:L23"/>
    <mergeCell ref="D16:H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Y38"/>
  <sheetViews>
    <sheetView workbookViewId="0">
      <selection activeCell="Z10" sqref="Z10"/>
    </sheetView>
  </sheetViews>
  <sheetFormatPr defaultRowHeight="15"/>
  <cols>
    <col min="9" max="9" width="11.42578125" customWidth="1"/>
    <col min="10" max="10" width="11.140625" customWidth="1"/>
    <col min="11" max="11" width="13" customWidth="1"/>
    <col min="13" max="13" width="13.85546875" customWidth="1"/>
  </cols>
  <sheetData>
    <row r="1" spans="1:25" ht="15.75" thickTop="1">
      <c r="A1" s="3"/>
      <c r="B1" s="3"/>
      <c r="C1" s="119" t="s">
        <v>51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1"/>
      <c r="Q1" s="3"/>
      <c r="R1" s="3"/>
      <c r="S1" s="3"/>
      <c r="T1" s="3"/>
      <c r="U1" s="3"/>
      <c r="V1" s="3"/>
      <c r="W1" s="3"/>
      <c r="X1" s="3"/>
      <c r="Y1" s="3"/>
    </row>
    <row r="2" spans="1:25" ht="36.75" customHeight="1" thickBot="1">
      <c r="A2" s="3"/>
      <c r="B2" s="3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3"/>
      <c r="R2" s="3"/>
      <c r="S2" s="3"/>
      <c r="T2" s="3"/>
      <c r="U2" s="3"/>
      <c r="V2" s="3"/>
      <c r="W2" s="3"/>
      <c r="X2" s="3"/>
      <c r="Y2" s="3"/>
    </row>
    <row r="3" spans="1:25" ht="15.75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9.25" thickTop="1" thickBot="1">
      <c r="A5" s="3"/>
      <c r="B5" s="3"/>
      <c r="C5" s="15"/>
      <c r="D5" s="3"/>
      <c r="E5" s="130" t="s">
        <v>45</v>
      </c>
      <c r="F5" s="131"/>
      <c r="G5" s="131"/>
      <c r="H5" s="131"/>
      <c r="I5" s="131"/>
      <c r="J5" s="132"/>
      <c r="K5" s="133"/>
      <c r="L5" s="9" t="s">
        <v>46</v>
      </c>
      <c r="M5" s="1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thickTop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9.25" thickTop="1" thickBot="1">
      <c r="A8" s="3"/>
      <c r="B8" s="3"/>
      <c r="C8" s="16"/>
      <c r="D8" s="3"/>
      <c r="E8" s="125" t="s">
        <v>44</v>
      </c>
      <c r="F8" s="126"/>
      <c r="G8" s="126"/>
      <c r="H8" s="126"/>
      <c r="I8" s="127"/>
      <c r="J8" s="128"/>
      <c r="K8" s="128"/>
      <c r="L8" s="12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thickTop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9.25" thickTop="1" thickBot="1">
      <c r="A11" s="3"/>
      <c r="B11" s="3"/>
      <c r="C11" s="16"/>
      <c r="D11" s="3"/>
      <c r="E11" s="142" t="s">
        <v>47</v>
      </c>
      <c r="F11" s="143"/>
      <c r="G11" s="143"/>
      <c r="H11" s="143"/>
      <c r="I11" s="143"/>
      <c r="J11" s="144"/>
      <c r="K11" s="145"/>
      <c r="L11" s="11"/>
      <c r="M11" s="11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thickTop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thickBo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9.25" thickTop="1" thickBot="1">
      <c r="A14" s="3"/>
      <c r="B14" s="3"/>
      <c r="C14" s="15"/>
      <c r="D14" s="3"/>
      <c r="E14" s="125" t="s">
        <v>48</v>
      </c>
      <c r="F14" s="146"/>
      <c r="G14" s="146"/>
      <c r="H14" s="146"/>
      <c r="I14" s="146"/>
      <c r="J14" s="146"/>
      <c r="K14" s="18"/>
      <c r="L14" s="10" t="s">
        <v>46</v>
      </c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" thickTop="1">
      <c r="A15" s="3"/>
      <c r="B15" s="3"/>
      <c r="C15" s="3"/>
      <c r="D15" s="3"/>
      <c r="E15" s="8"/>
      <c r="F15" s="8"/>
      <c r="G15" s="8"/>
      <c r="H15" s="8"/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thickTop="1">
      <c r="A17" s="3"/>
      <c r="B17" s="3"/>
      <c r="C17" s="3"/>
      <c r="D17" s="134" t="s">
        <v>50</v>
      </c>
      <c r="E17" s="13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thickBot="1">
      <c r="A18" s="3"/>
      <c r="B18" s="3"/>
      <c r="C18" s="3"/>
      <c r="D18" s="136"/>
      <c r="E18" s="13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Top="1">
      <c r="A19" s="3"/>
      <c r="B19" s="3"/>
      <c r="C19" s="3"/>
      <c r="D19" s="138">
        <f>IF(E38&gt;=8,5,(IF(E38&gt;=6,4,IF(E38&gt;=4,3,2))))</f>
        <v>2</v>
      </c>
      <c r="E19" s="13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thickBot="1">
      <c r="A20" s="3"/>
      <c r="B20" s="3"/>
      <c r="C20" s="3"/>
      <c r="D20" s="140"/>
      <c r="E20" s="14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thickTop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8" spans="1:25">
      <c r="D28" s="12">
        <v>1</v>
      </c>
      <c r="E28" s="12">
        <f>IF(C5="2",1,0)</f>
        <v>0</v>
      </c>
    </row>
    <row r="29" spans="1:25">
      <c r="C29" s="19"/>
      <c r="D29" s="12">
        <v>2</v>
      </c>
      <c r="E29" s="12">
        <f>IF(J5="Literatur",1,0)</f>
        <v>0</v>
      </c>
      <c r="F29" s="19"/>
    </row>
    <row r="30" spans="1:25">
      <c r="C30" s="19"/>
      <c r="D30" s="12">
        <v>3</v>
      </c>
      <c r="E30" s="12">
        <f>IF(M5="Musik",1,0)</f>
        <v>0</v>
      </c>
      <c r="F30" s="19"/>
    </row>
    <row r="31" spans="1:25">
      <c r="C31" s="19"/>
      <c r="D31" s="12">
        <v>4</v>
      </c>
      <c r="E31" s="12">
        <f>IF(C8="1",1,0)</f>
        <v>0</v>
      </c>
      <c r="F31" s="19"/>
    </row>
    <row r="32" spans="1:25">
      <c r="C32" s="19"/>
      <c r="D32" s="12">
        <v>5</v>
      </c>
      <c r="E32" s="12">
        <f>IF(J8="Deutschland",1,0)</f>
        <v>0</v>
      </c>
      <c r="F32" s="19"/>
    </row>
    <row r="33" spans="3:6">
      <c r="C33" s="19"/>
      <c r="D33" s="12">
        <v>6</v>
      </c>
      <c r="E33" s="12">
        <f>IF(C11="4",1,0)</f>
        <v>0</v>
      </c>
      <c r="F33" s="19"/>
    </row>
    <row r="34" spans="3:6">
      <c r="C34" s="19"/>
      <c r="D34" s="12">
        <v>7</v>
      </c>
      <c r="E34" s="12">
        <f>IF(J11="Wagner",1,0)</f>
        <v>0</v>
      </c>
      <c r="F34" s="19"/>
    </row>
    <row r="35" spans="3:6">
      <c r="C35" s="19"/>
      <c r="D35" s="12">
        <v>8</v>
      </c>
      <c r="E35" s="12">
        <f>IF(C14="3",1,0)</f>
        <v>0</v>
      </c>
      <c r="F35" s="19"/>
    </row>
    <row r="36" spans="3:6">
      <c r="C36" s="19"/>
      <c r="D36" s="12">
        <v>9</v>
      </c>
      <c r="E36" s="12">
        <f>IF(K14="Goethe",1,0)</f>
        <v>0</v>
      </c>
      <c r="F36" s="19"/>
    </row>
    <row r="37" spans="3:6">
      <c r="C37" s="19"/>
      <c r="D37" s="12">
        <v>10</v>
      </c>
      <c r="E37" s="12">
        <f>IF(M14="Schiller",1,0)</f>
        <v>0</v>
      </c>
      <c r="F37" s="19"/>
    </row>
    <row r="38" spans="3:6">
      <c r="C38" s="19"/>
      <c r="D38" s="12"/>
      <c r="E38" s="12">
        <f>SUM(E28:E37)</f>
        <v>0</v>
      </c>
      <c r="F38" s="19"/>
    </row>
  </sheetData>
  <mergeCells count="10">
    <mergeCell ref="D17:E18"/>
    <mergeCell ref="D19:E20"/>
    <mergeCell ref="E11:I11"/>
    <mergeCell ref="J11:K11"/>
    <mergeCell ref="E14:J14"/>
    <mergeCell ref="C1:P2"/>
    <mergeCell ref="E8:I8"/>
    <mergeCell ref="J8:L8"/>
    <mergeCell ref="E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5:C13"/>
  <sheetViews>
    <sheetView workbookViewId="0">
      <selection activeCell="H18" sqref="H18"/>
    </sheetView>
  </sheetViews>
  <sheetFormatPr defaultRowHeight="15"/>
  <sheetData>
    <row r="5" spans="2:3">
      <c r="B5">
        <v>1</v>
      </c>
      <c r="C5" s="4" t="s">
        <v>10</v>
      </c>
    </row>
    <row r="6" spans="2:3">
      <c r="B6">
        <v>2</v>
      </c>
      <c r="C6" s="4" t="s">
        <v>13</v>
      </c>
    </row>
    <row r="7" spans="2:3">
      <c r="B7">
        <v>3</v>
      </c>
      <c r="C7" s="4" t="s">
        <v>14</v>
      </c>
    </row>
    <row r="8" spans="2:3">
      <c r="B8">
        <v>4</v>
      </c>
      <c r="C8" s="4" t="s">
        <v>15</v>
      </c>
    </row>
    <row r="9" spans="2:3">
      <c r="B9">
        <v>5</v>
      </c>
      <c r="C9" s="4" t="s">
        <v>42</v>
      </c>
    </row>
    <row r="10" spans="2:3">
      <c r="B10">
        <v>6</v>
      </c>
      <c r="C10" s="4" t="s">
        <v>49</v>
      </c>
    </row>
    <row r="13" spans="2:3">
      <c r="C13" s="4" t="s">
        <v>52</v>
      </c>
    </row>
  </sheetData>
  <sheetProtection password="CF7A" sheet="1" objects="1" scenarios="1"/>
  <hyperlinks>
    <hyperlink ref="C5" r:id="rId1"/>
    <hyperlink ref="C6" r:id="rId2"/>
    <hyperlink ref="C7" r:id="rId3"/>
    <hyperlink ref="C8" r:id="rId4"/>
    <hyperlink ref="C9" r:id="rId5"/>
    <hyperlink ref="C10" r:id="rId6"/>
    <hyperlink ref="C13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Регистрационный</vt:lpstr>
      <vt:lpstr>Задание 1</vt:lpstr>
      <vt:lpstr>Задание 2</vt:lpstr>
      <vt:lpstr>Задание 3</vt:lpstr>
      <vt:lpstr>Источики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2014-08-03T21:58:00Z</dcterms:created>
  <dcterms:modified xsi:type="dcterms:W3CDTF">2014-08-06T00:42:23Z</dcterms:modified>
</cp:coreProperties>
</file>