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6995" windowHeight="7710" activeTab="5"/>
  </bookViews>
  <sheets>
    <sheet name="Титул " sheetId="1" r:id="rId1"/>
    <sheet name="Регистрация" sheetId="7" r:id="rId2"/>
    <sheet name="№1" sheetId="10" r:id="rId3"/>
    <sheet name="№2" sheetId="8" r:id="rId4"/>
    <sheet name="№2(2)" sheetId="9" r:id="rId5"/>
    <sheet name="Источники" sheetId="4" r:id="rId6"/>
  </sheets>
  <calcPr calcId="125725"/>
</workbook>
</file>

<file path=xl/calcChain.xml><?xml version="1.0" encoding="utf-8"?>
<calcChain xmlns="http://schemas.openxmlformats.org/spreadsheetml/2006/main">
  <c r="N13" i="10"/>
  <c r="Y11"/>
  <c r="T11"/>
  <c r="O11"/>
  <c r="Y6"/>
  <c r="T6"/>
  <c r="O6"/>
  <c r="O15" i="9"/>
  <c r="N15"/>
  <c r="M15"/>
  <c r="L15"/>
  <c r="K15"/>
  <c r="J15"/>
  <c r="H15"/>
  <c r="G15"/>
  <c r="F15"/>
  <c r="J14"/>
  <c r="H14"/>
  <c r="G14"/>
  <c r="F14"/>
  <c r="E14"/>
  <c r="N13"/>
  <c r="M13"/>
  <c r="L13"/>
  <c r="K13"/>
  <c r="J13"/>
  <c r="L12"/>
  <c r="K12"/>
  <c r="J12"/>
  <c r="H12"/>
  <c r="G12"/>
  <c r="F12"/>
  <c r="E12"/>
  <c r="L11"/>
  <c r="K11"/>
  <c r="J11"/>
  <c r="H11"/>
  <c r="O10"/>
  <c r="N10"/>
  <c r="M10"/>
  <c r="L10"/>
  <c r="K10"/>
  <c r="J10"/>
  <c r="M9"/>
  <c r="L9"/>
  <c r="K9"/>
  <c r="J9"/>
  <c r="H9"/>
  <c r="G9"/>
  <c r="F9"/>
  <c r="E9"/>
  <c r="D9"/>
  <c r="C9"/>
  <c r="N6"/>
  <c r="M6"/>
  <c r="L6"/>
  <c r="K6"/>
  <c r="J6"/>
  <c r="I6"/>
  <c r="H6"/>
  <c r="G6"/>
  <c r="E6"/>
  <c r="D6"/>
  <c r="C6"/>
  <c r="B6"/>
  <c r="I5"/>
  <c r="H5"/>
  <c r="G5"/>
  <c r="E5"/>
  <c r="D5"/>
  <c r="C5"/>
  <c r="J4"/>
  <c r="I4"/>
  <c r="H4"/>
  <c r="G4"/>
  <c r="E4"/>
  <c r="D4"/>
  <c r="H3"/>
  <c r="G3"/>
  <c r="E3"/>
  <c r="J2"/>
  <c r="I2"/>
  <c r="H2"/>
  <c r="G2"/>
  <c r="P17" l="1"/>
  <c r="C18" i="8" s="1"/>
</calcChain>
</file>

<file path=xl/sharedStrings.xml><?xml version="1.0" encoding="utf-8"?>
<sst xmlns="http://schemas.openxmlformats.org/spreadsheetml/2006/main" count="69" uniqueCount="48">
  <si>
    <t>Мунициальное бюджетное общеобразовательное учреждение "Средняя общеобразовательная школа №6"</t>
  </si>
  <si>
    <t xml:space="preserve">подготовила: учитель немецкого языка Соловьянова Татьяна Анатольевна </t>
  </si>
  <si>
    <t>Новомосковск 2014</t>
  </si>
  <si>
    <t>немецкий язык</t>
  </si>
  <si>
    <t>ЛЕКСИЧЕСКИЕ КРОССВОРДЫ</t>
  </si>
  <si>
    <t>регистрация</t>
  </si>
  <si>
    <t>Фамилия</t>
  </si>
  <si>
    <t>Имя</t>
  </si>
  <si>
    <t>Класс</t>
  </si>
  <si>
    <t>G</t>
  </si>
  <si>
    <t>U</t>
  </si>
  <si>
    <t>E</t>
  </si>
  <si>
    <t>N</t>
  </si>
  <si>
    <t>I</t>
  </si>
  <si>
    <t>T</t>
  </si>
  <si>
    <t>A</t>
  </si>
  <si>
    <t>P</t>
  </si>
  <si>
    <t>http://hallpic.ru/wallpapers/479926-krupnyiy_jeltyiy_vinograd/</t>
  </si>
  <si>
    <t>http://blog.kp.ru/users/4284021/post230590733/</t>
  </si>
  <si>
    <t>http://ela.mobi/sekilaxtar/?text=peach</t>
  </si>
  <si>
    <t>http://www.novoteka.ru/seventexp/6952976</t>
  </si>
  <si>
    <t>http://directpress.ru/zdorove/20480-ot-raka-insulta-i-golovnoj-boli-spaset-bolgarskij-perets</t>
  </si>
  <si>
    <t>https://supersadovod.ru/sorta/sorta-ogurtsov/sort-ogurtsa-shahhat-f1/</t>
  </si>
  <si>
    <t>http://medikkatalog.ru/diety-i-pitanie/22308-orehi-vidy-i-polza-greckie-mindal-keshyu-brazilskie-makadamiya-fistashki-funduk.html</t>
  </si>
  <si>
    <t>http://www.electrocomfort-kaluga.ru/index.php/images/44/img/shashlyk/index.php?productID=5967</t>
  </si>
  <si>
    <t>http://board.rt.mipt.ru/index-dev.cgi?read=8691911</t>
  </si>
  <si>
    <t>http://agrotender.com.ua/board/region_rovno/sell_t203.html</t>
  </si>
  <si>
    <t>http://10x10mm.ru/katalog-panno/Fruqty/mozaiqa-panno-dlia-qukhni-slivy.html</t>
  </si>
  <si>
    <t>http://www.bio-market.ru/goods/yabloki-delicious</t>
  </si>
  <si>
    <t>http://vse.kz/topic/490863-sluzhba-dostavki-produktov-na-dom-po-galmaty/page-20</t>
  </si>
  <si>
    <t>"IM GARTEN "</t>
  </si>
  <si>
    <t>http://klubkrasoti.ru/news/3675.html</t>
  </si>
  <si>
    <t>http://nsk.propartner.ru/%D1%82%D0%BE%D0%B2%D0%B0%D1%80%D1%8B/1869497.html</t>
  </si>
  <si>
    <t>ОБЩЕЕ КОЛИЧЕСТВО НАБРАННЫХ БАЛЛОВ</t>
  </si>
  <si>
    <t>O</t>
  </si>
  <si>
    <t>B</t>
  </si>
  <si>
    <t>S</t>
  </si>
  <si>
    <t>APFEL</t>
  </si>
  <si>
    <t>PFIRSICH</t>
  </si>
  <si>
    <t>BIRNE</t>
  </si>
  <si>
    <t>WEINTRAUBE</t>
  </si>
  <si>
    <t>PFLAUME</t>
  </si>
  <si>
    <t>KIRSCHE</t>
  </si>
  <si>
    <t>http://sevelina.ru/article/zhurnal-girl-boy-love-ot-stasi-1-vypusk/</t>
  </si>
  <si>
    <t>http://frukty-i-owoshi.ru/persik-persikovyj-sok-i-efirnoe-maslo-poleznye-svojstva-i-protivopokazaniya/</t>
  </si>
  <si>
    <t>http://ru.123rf.com/photo_4041592_fresh-organic-cherries-on-white-background.html</t>
  </si>
  <si>
    <t>http://moi-uni.ru/mod/resource/view.php?id=7026</t>
  </si>
  <si>
    <t>BirnePfirsichApfelWeintraubePflaumeKirsche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</si>
</sst>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2"/>
      <color rgb="FFFF0000"/>
      <name val="Times New Roman"/>
      <family val="1"/>
      <charset val="204"/>
    </font>
    <font>
      <sz val="48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6"/>
      <color theme="1"/>
      <name val="Times New Roman"/>
      <family val="1"/>
      <charset val="204"/>
    </font>
    <font>
      <sz val="48"/>
      <color theme="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24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26"/>
      <color theme="0"/>
      <name val="Times New Roman"/>
      <family val="1"/>
      <charset val="204"/>
    </font>
    <font>
      <sz val="16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22"/>
      <color theme="0"/>
      <name val="Times New Roman"/>
      <family val="1"/>
      <charset val="204"/>
    </font>
    <font>
      <sz val="20"/>
      <color theme="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rgb="FF000000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0">
    <border>
      <left/>
      <right/>
      <top/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ck">
        <color theme="9" tint="-0.24994659260841701"/>
      </left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9" tint="-0.24994659260841701"/>
      </top>
      <bottom style="thick">
        <color theme="9" tint="-0.2499465926084170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/>
      <diagonal/>
    </border>
    <border>
      <left style="thin">
        <color indexed="64"/>
      </left>
      <right/>
      <top style="thick">
        <color theme="0"/>
      </top>
      <bottom/>
      <diagonal/>
    </border>
    <border>
      <left style="thick">
        <color theme="0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n">
        <color indexed="64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/>
      <bottom style="thin">
        <color indexed="64"/>
      </bottom>
      <diagonal/>
    </border>
    <border>
      <left/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n">
        <color indexed="64"/>
      </left>
      <right/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/>
      <bottom/>
      <diagonal/>
    </border>
    <border>
      <left style="thick">
        <color rgb="FFFFC000"/>
      </left>
      <right/>
      <top style="thick">
        <color rgb="FFFFC000"/>
      </top>
      <bottom style="thick">
        <color rgb="FFFFC000"/>
      </bottom>
      <diagonal/>
    </border>
    <border>
      <left style="thick">
        <color rgb="FFFFC000"/>
      </left>
      <right style="thick">
        <color rgb="FFFFC000"/>
      </right>
      <top style="thin">
        <color indexed="64"/>
      </top>
      <bottom/>
      <diagonal/>
    </border>
    <border>
      <left style="thick">
        <color rgb="FFFFC000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4" fillId="0" borderId="0" xfId="1" applyAlignment="1" applyProtection="1"/>
    <xf numFmtId="0" fontId="0" fillId="0" borderId="0" xfId="0" applyFill="1"/>
    <xf numFmtId="0" fontId="0" fillId="3" borderId="0" xfId="0" applyFill="1"/>
    <xf numFmtId="0" fontId="2" fillId="4" borderId="0" xfId="0" applyFont="1" applyFill="1" applyBorder="1" applyAlignment="1">
      <alignment vertical="center"/>
    </xf>
    <xf numFmtId="0" fontId="0" fillId="3" borderId="0" xfId="0" applyFill="1" applyBorder="1"/>
    <xf numFmtId="0" fontId="0" fillId="8" borderId="0" xfId="0" applyFill="1"/>
    <xf numFmtId="0" fontId="0" fillId="8" borderId="0" xfId="0" applyFill="1" applyBorder="1"/>
    <xf numFmtId="0" fontId="5" fillId="8" borderId="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1" fillId="9" borderId="28" xfId="0" applyFont="1" applyFill="1" applyBorder="1" applyAlignment="1">
      <alignment horizontal="center" vertical="center"/>
    </xf>
    <xf numFmtId="0" fontId="11" fillId="9" borderId="3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11" fillId="9" borderId="32" xfId="0" applyFont="1" applyFill="1" applyBorder="1" applyAlignment="1">
      <alignment horizontal="center" vertical="center"/>
    </xf>
    <xf numFmtId="0" fontId="11" fillId="11" borderId="28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vertical="center"/>
    </xf>
    <xf numFmtId="0" fontId="12" fillId="8" borderId="0" xfId="0" applyFont="1" applyFill="1" applyBorder="1" applyAlignment="1">
      <alignment vertical="center"/>
    </xf>
    <xf numFmtId="0" fontId="14" fillId="9" borderId="8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0" fontId="5" fillId="2" borderId="33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  <protection locked="0"/>
    </xf>
    <xf numFmtId="0" fontId="0" fillId="13" borderId="0" xfId="0" applyFill="1"/>
    <xf numFmtId="0" fontId="5" fillId="13" borderId="0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5" fillId="12" borderId="8" xfId="0" applyFont="1" applyFill="1" applyBorder="1" applyAlignment="1">
      <alignment horizontal="center" vertical="center"/>
    </xf>
    <xf numFmtId="0" fontId="15" fillId="12" borderId="47" xfId="0" applyFont="1" applyFill="1" applyBorder="1" applyAlignment="1">
      <alignment horizontal="center" vertical="center"/>
    </xf>
    <xf numFmtId="0" fontId="1" fillId="0" borderId="0" xfId="0" applyFont="1"/>
    <xf numFmtId="0" fontId="5" fillId="2" borderId="42" xfId="0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 applyProtection="1">
      <alignment horizontal="center" vertical="center"/>
      <protection locked="0"/>
    </xf>
    <xf numFmtId="0" fontId="5" fillId="2" borderId="37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3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0" fillId="2" borderId="29" xfId="0" applyFill="1" applyBorder="1" applyAlignment="1" applyProtection="1">
      <alignment horizontal="center"/>
      <protection locked="0"/>
    </xf>
    <xf numFmtId="0" fontId="0" fillId="2" borderId="30" xfId="0" applyFill="1" applyBorder="1" applyAlignment="1" applyProtection="1">
      <alignment horizontal="center"/>
      <protection locked="0"/>
    </xf>
    <xf numFmtId="0" fontId="0" fillId="2" borderId="31" xfId="0" applyFill="1" applyBorder="1" applyAlignment="1" applyProtection="1">
      <alignment horizontal="center"/>
      <protection locked="0"/>
    </xf>
    <xf numFmtId="0" fontId="17" fillId="9" borderId="23" xfId="0" applyFont="1" applyFill="1" applyBorder="1" applyAlignment="1">
      <alignment horizontal="center"/>
    </xf>
    <xf numFmtId="0" fontId="17" fillId="9" borderId="21" xfId="0" applyFont="1" applyFill="1" applyBorder="1" applyAlignment="1">
      <alignment horizontal="center"/>
    </xf>
    <xf numFmtId="0" fontId="17" fillId="9" borderId="22" xfId="0" applyFont="1" applyFill="1" applyBorder="1" applyAlignment="1">
      <alignment horizontal="center"/>
    </xf>
    <xf numFmtId="0" fontId="16" fillId="9" borderId="23" xfId="0" applyFont="1" applyFill="1" applyBorder="1" applyAlignment="1">
      <alignment horizontal="center"/>
    </xf>
    <xf numFmtId="0" fontId="16" fillId="9" borderId="21" xfId="0" applyFont="1" applyFill="1" applyBorder="1" applyAlignment="1">
      <alignment horizontal="center"/>
    </xf>
    <xf numFmtId="0" fontId="16" fillId="9" borderId="22" xfId="0" applyFont="1" applyFill="1" applyBorder="1" applyAlignment="1">
      <alignment horizontal="center"/>
    </xf>
    <xf numFmtId="0" fontId="17" fillId="9" borderId="26" xfId="0" applyFont="1" applyFill="1" applyBorder="1" applyAlignment="1">
      <alignment horizontal="center"/>
    </xf>
    <xf numFmtId="0" fontId="17" fillId="9" borderId="48" xfId="0" applyFont="1" applyFill="1" applyBorder="1" applyAlignment="1">
      <alignment horizontal="center"/>
    </xf>
    <xf numFmtId="0" fontId="17" fillId="9" borderId="49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12" fillId="10" borderId="23" xfId="0" applyFont="1" applyFill="1" applyBorder="1" applyAlignment="1">
      <alignment horizontal="center" vertical="center"/>
    </xf>
    <xf numFmtId="0" fontId="12" fillId="10" borderId="21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CCCC"/>
      <color rgb="FF99FF66"/>
      <color rgb="FFFFFF99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&#8470;2!A1"/><Relationship Id="rId1" Type="http://schemas.openxmlformats.org/officeDocument/2006/relationships/hyperlink" Target="#&#8470;1!A1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7" Type="http://schemas.openxmlformats.org/officeDocument/2006/relationships/image" Target="../media/image10.jpeg"/><Relationship Id="rId2" Type="http://schemas.openxmlformats.org/officeDocument/2006/relationships/image" Target="../media/image2.jpeg"/><Relationship Id="rId1" Type="http://schemas.openxmlformats.org/officeDocument/2006/relationships/image" Target="../media/image5.jpeg"/><Relationship Id="rId6" Type="http://schemas.openxmlformats.org/officeDocument/2006/relationships/image" Target="../media/image9.emf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3" Type="http://schemas.openxmlformats.org/officeDocument/2006/relationships/image" Target="../media/image13.jpeg"/><Relationship Id="rId7" Type="http://schemas.openxmlformats.org/officeDocument/2006/relationships/image" Target="../media/image8.jpeg"/><Relationship Id="rId12" Type="http://schemas.openxmlformats.org/officeDocument/2006/relationships/image" Target="../media/image21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11" Type="http://schemas.openxmlformats.org/officeDocument/2006/relationships/image" Target="../media/image20.jpeg"/><Relationship Id="rId5" Type="http://schemas.openxmlformats.org/officeDocument/2006/relationships/image" Target="../media/image15.jpeg"/><Relationship Id="rId10" Type="http://schemas.openxmlformats.org/officeDocument/2006/relationships/image" Target="../media/image19.jpeg"/><Relationship Id="rId4" Type="http://schemas.openxmlformats.org/officeDocument/2006/relationships/image" Target="../media/image14.jpeg"/><Relationship Id="rId9" Type="http://schemas.openxmlformats.org/officeDocument/2006/relationships/image" Target="../media/image18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3" Type="http://schemas.openxmlformats.org/officeDocument/2006/relationships/image" Target="../media/image13.jpeg"/><Relationship Id="rId7" Type="http://schemas.openxmlformats.org/officeDocument/2006/relationships/image" Target="../media/image8.jpeg"/><Relationship Id="rId12" Type="http://schemas.openxmlformats.org/officeDocument/2006/relationships/image" Target="../media/image21.jpe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6" Type="http://schemas.openxmlformats.org/officeDocument/2006/relationships/image" Target="../media/image16.jpeg"/><Relationship Id="rId11" Type="http://schemas.openxmlformats.org/officeDocument/2006/relationships/image" Target="../media/image20.jpeg"/><Relationship Id="rId5" Type="http://schemas.openxmlformats.org/officeDocument/2006/relationships/image" Target="../media/image15.jpeg"/><Relationship Id="rId10" Type="http://schemas.openxmlformats.org/officeDocument/2006/relationships/image" Target="../media/image19.jpeg"/><Relationship Id="rId4" Type="http://schemas.openxmlformats.org/officeDocument/2006/relationships/image" Target="../media/image14.jpeg"/><Relationship Id="rId9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92946</xdr:rowOff>
    </xdr:from>
    <xdr:to>
      <xdr:col>5</xdr:col>
      <xdr:colOff>241767</xdr:colOff>
      <xdr:row>24</xdr:row>
      <xdr:rowOff>122100</xdr:rowOff>
    </xdr:to>
    <xdr:pic>
      <xdr:nvPicPr>
        <xdr:cNvPr id="1025" name="Picture 1" descr="Rus Run 2011 Moscow-Rome !!! / личный блог termin / smotra.r…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2026521"/>
          <a:ext cx="3289767" cy="2772354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15</xdr:col>
      <xdr:colOff>150370</xdr:colOff>
      <xdr:row>0</xdr:row>
      <xdr:rowOff>77925</xdr:rowOff>
    </xdr:from>
    <xdr:to>
      <xdr:col>20</xdr:col>
      <xdr:colOff>190500</xdr:colOff>
      <xdr:row>15</xdr:row>
      <xdr:rowOff>116175</xdr:rowOff>
    </xdr:to>
    <xdr:pic>
      <xdr:nvPicPr>
        <xdr:cNvPr id="3" name="Picture 1" descr="Rus Run 2011 Moscow-Rome !!! / личный блог termin / smotra.r…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9294370" y="77925"/>
          <a:ext cx="3088130" cy="2943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14</xdr:row>
      <xdr:rowOff>0</xdr:rowOff>
    </xdr:from>
    <xdr:to>
      <xdr:col>12</xdr:col>
      <xdr:colOff>323850</xdr:colOff>
      <xdr:row>16</xdr:row>
      <xdr:rowOff>0</xdr:rowOff>
    </xdr:to>
    <xdr:sp macro="" textlink="">
      <xdr:nvSpPr>
        <xdr:cNvPr id="2" name="Овал 1">
          <a:hlinkClick xmlns:r="http://schemas.openxmlformats.org/officeDocument/2006/relationships" r:id="rId1"/>
        </xdr:cNvPr>
        <xdr:cNvSpPr/>
      </xdr:nvSpPr>
      <xdr:spPr>
        <a:xfrm>
          <a:off x="6096000" y="2771775"/>
          <a:ext cx="1543050" cy="647700"/>
        </a:xfrm>
        <a:prstGeom prst="ellipse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600">
              <a:latin typeface="Times New Roman" pitchFamily="18" charset="0"/>
              <a:cs typeface="Times New Roman" pitchFamily="18" charset="0"/>
            </a:rPr>
            <a:t>№</a:t>
          </a:r>
          <a:r>
            <a:rPr lang="ru-RU" sz="1600" baseline="0">
              <a:latin typeface="Times New Roman" pitchFamily="18" charset="0"/>
              <a:cs typeface="Times New Roman" pitchFamily="18" charset="0"/>
            </a:rPr>
            <a:t> 1</a:t>
          </a:r>
          <a:endParaRPr lang="ru-RU" sz="1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13</xdr:col>
      <xdr:colOff>142875</xdr:colOff>
      <xdr:row>16</xdr:row>
      <xdr:rowOff>0</xdr:rowOff>
    </xdr:from>
    <xdr:to>
      <xdr:col>15</xdr:col>
      <xdr:colOff>466725</xdr:colOff>
      <xdr:row>19</xdr:row>
      <xdr:rowOff>28575</xdr:rowOff>
    </xdr:to>
    <xdr:sp macro="" textlink="">
      <xdr:nvSpPr>
        <xdr:cNvPr id="3" name="Овал 2">
          <a:hlinkClick xmlns:r="http://schemas.openxmlformats.org/officeDocument/2006/relationships" r:id="rId2"/>
        </xdr:cNvPr>
        <xdr:cNvSpPr/>
      </xdr:nvSpPr>
      <xdr:spPr>
        <a:xfrm>
          <a:off x="8067675" y="3419475"/>
          <a:ext cx="1543050" cy="647700"/>
        </a:xfrm>
        <a:prstGeom prst="ellipse">
          <a:avLst/>
        </a:prstGeom>
        <a:solidFill>
          <a:schemeClr val="accent6">
            <a:lumMod val="75000"/>
          </a:schemeClr>
        </a:solidFill>
        <a:scene3d>
          <a:camera prst="orthographicFront"/>
          <a:lightRig rig="threePt" dir="t"/>
        </a:scene3d>
        <a:sp3d>
          <a:bevelT w="139700" h="139700" prst="divo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ru-RU" sz="1600">
              <a:latin typeface="Times New Roman" pitchFamily="18" charset="0"/>
              <a:cs typeface="Times New Roman" pitchFamily="18" charset="0"/>
            </a:rPr>
            <a:t>№</a:t>
          </a:r>
          <a:r>
            <a:rPr lang="ru-RU" sz="1600" baseline="0">
              <a:latin typeface="Times New Roman" pitchFamily="18" charset="0"/>
              <a:cs typeface="Times New Roman" pitchFamily="18" charset="0"/>
            </a:rPr>
            <a:t>  2</a:t>
          </a:r>
          <a:endParaRPr lang="ru-RU" sz="16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 editAs="oneCell">
    <xdr:from>
      <xdr:col>0</xdr:col>
      <xdr:colOff>369945</xdr:colOff>
      <xdr:row>2</xdr:row>
      <xdr:rowOff>64196</xdr:rowOff>
    </xdr:from>
    <xdr:to>
      <xdr:col>4</xdr:col>
      <xdr:colOff>352424</xdr:colOff>
      <xdr:row>14</xdr:row>
      <xdr:rowOff>113350</xdr:rowOff>
    </xdr:to>
    <xdr:pic>
      <xdr:nvPicPr>
        <xdr:cNvPr id="4" name="Picture 1" descr="Rus Run 2011 Moscow-Rome !!! / личный блог termin / smotra.r…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369945" y="464246"/>
          <a:ext cx="2420879" cy="2420879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  <xdr:twoCellAnchor editAs="oneCell">
    <xdr:from>
      <xdr:col>15</xdr:col>
      <xdr:colOff>466724</xdr:colOff>
      <xdr:row>11</xdr:row>
      <xdr:rowOff>166190</xdr:rowOff>
    </xdr:from>
    <xdr:to>
      <xdr:col>20</xdr:col>
      <xdr:colOff>546567</xdr:colOff>
      <xdr:row>22</xdr:row>
      <xdr:rowOff>73672</xdr:rowOff>
    </xdr:to>
    <xdr:pic>
      <xdr:nvPicPr>
        <xdr:cNvPr id="5" name="Picture 1" descr="Rus Run 2011 Moscow-Rome !!! / личный блог termin / smotra.r…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 bwMode="auto">
        <a:xfrm>
          <a:off x="9610724" y="2337890"/>
          <a:ext cx="3127843" cy="2345882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9524</xdr:colOff>
      <xdr:row>1</xdr:row>
      <xdr:rowOff>9524</xdr:rowOff>
    </xdr:from>
    <xdr:to>
      <xdr:col>18</xdr:col>
      <xdr:colOff>281095</xdr:colOff>
      <xdr:row>4</xdr:row>
      <xdr:rowOff>323849</xdr:rowOff>
    </xdr:to>
    <xdr:pic>
      <xdr:nvPicPr>
        <xdr:cNvPr id="2" name="Рисунок 1" descr="Яблоко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24524" y="209549"/>
          <a:ext cx="1414571" cy="1343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20</xdr:col>
      <xdr:colOff>25989</xdr:colOff>
      <xdr:row>0</xdr:row>
      <xdr:rowOff>180975</xdr:rowOff>
    </xdr:from>
    <xdr:to>
      <xdr:col>23</xdr:col>
      <xdr:colOff>333375</xdr:colOff>
      <xdr:row>4</xdr:row>
      <xdr:rowOff>334650</xdr:rowOff>
    </xdr:to>
    <xdr:pic>
      <xdr:nvPicPr>
        <xdr:cNvPr id="3" name="Рисунок 2" descr="Яблоко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45989" y="180975"/>
          <a:ext cx="1450386" cy="138240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25</xdr:col>
      <xdr:colOff>45056</xdr:colOff>
      <xdr:row>1</xdr:row>
      <xdr:rowOff>9524</xdr:rowOff>
    </xdr:from>
    <xdr:to>
      <xdr:col>28</xdr:col>
      <xdr:colOff>339724</xdr:colOff>
      <xdr:row>4</xdr:row>
      <xdr:rowOff>323849</xdr:rowOff>
    </xdr:to>
    <xdr:pic>
      <xdr:nvPicPr>
        <xdr:cNvPr id="4" name="Рисунок 3" descr="Яблоко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570056" y="209549"/>
          <a:ext cx="1437668" cy="1343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15</xdr:col>
      <xdr:colOff>26006</xdr:colOff>
      <xdr:row>6</xdr:row>
      <xdr:rowOff>9525</xdr:rowOff>
    </xdr:from>
    <xdr:to>
      <xdr:col>18</xdr:col>
      <xdr:colOff>320674</xdr:colOff>
      <xdr:row>9</xdr:row>
      <xdr:rowOff>323850</xdr:rowOff>
    </xdr:to>
    <xdr:pic>
      <xdr:nvPicPr>
        <xdr:cNvPr id="5" name="Рисунок 4" descr="Яблоко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741006" y="1924050"/>
          <a:ext cx="1437668" cy="1343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20</xdr:col>
      <xdr:colOff>19050</xdr:colOff>
      <xdr:row>6</xdr:row>
      <xdr:rowOff>0</xdr:rowOff>
    </xdr:from>
    <xdr:to>
      <xdr:col>24</xdr:col>
      <xdr:colOff>0</xdr:colOff>
      <xdr:row>9</xdr:row>
      <xdr:rowOff>327024</xdr:rowOff>
    </xdr:to>
    <xdr:pic>
      <xdr:nvPicPr>
        <xdr:cNvPr id="6" name="Рисунок 5" descr="Яблоко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7639050" y="1914525"/>
          <a:ext cx="1504950" cy="1355724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24</xdr:col>
      <xdr:colOff>0</xdr:colOff>
      <xdr:row>6</xdr:row>
      <xdr:rowOff>0</xdr:rowOff>
    </xdr:from>
    <xdr:to>
      <xdr:col>25</xdr:col>
      <xdr:colOff>9525</xdr:colOff>
      <xdr:row>7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144000" y="1914525"/>
          <a:ext cx="390525" cy="352425"/>
        </a:xfrm>
        <a:prstGeom prst="rect">
          <a:avLst/>
        </a:prstGeom>
        <a:noFill/>
      </xdr:spPr>
    </xdr:pic>
    <xdr:clientData/>
  </xdr:twoCellAnchor>
  <xdr:twoCellAnchor editAs="oneCell">
    <xdr:from>
      <xdr:col>25</xdr:col>
      <xdr:colOff>28575</xdr:colOff>
      <xdr:row>6</xdr:row>
      <xdr:rowOff>9525</xdr:rowOff>
    </xdr:from>
    <xdr:to>
      <xdr:col>28</xdr:col>
      <xdr:colOff>371475</xdr:colOff>
      <xdr:row>9</xdr:row>
      <xdr:rowOff>304800</xdr:rowOff>
    </xdr:to>
    <xdr:pic>
      <xdr:nvPicPr>
        <xdr:cNvPr id="8" name="Рисунок 7" descr="Яблоко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9553575" y="1924050"/>
          <a:ext cx="1485900" cy="132397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19051</xdr:colOff>
      <xdr:row>1</xdr:row>
      <xdr:rowOff>48966</xdr:rowOff>
    </xdr:from>
    <xdr:to>
      <xdr:col>17</xdr:col>
      <xdr:colOff>571501</xdr:colOff>
      <xdr:row>4</xdr:row>
      <xdr:rowOff>104773</xdr:rowOff>
    </xdr:to>
    <xdr:pic>
      <xdr:nvPicPr>
        <xdr:cNvPr id="2" name="Рисунок 1" descr="Gurk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4051" y="239466"/>
          <a:ext cx="1314450" cy="10845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19</xdr:col>
      <xdr:colOff>57150</xdr:colOff>
      <xdr:row>1</xdr:row>
      <xdr:rowOff>81609</xdr:rowOff>
    </xdr:from>
    <xdr:to>
      <xdr:col>21</xdr:col>
      <xdr:colOff>352425</xdr:colOff>
      <xdr:row>4</xdr:row>
      <xdr:rowOff>98200</xdr:rowOff>
    </xdr:to>
    <xdr:pic>
      <xdr:nvPicPr>
        <xdr:cNvPr id="3" name="Рисунок 2" descr="Nuss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524750" y="272109"/>
          <a:ext cx="1285875" cy="104529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17</xdr:col>
      <xdr:colOff>69205</xdr:colOff>
      <xdr:row>4</xdr:row>
      <xdr:rowOff>152400</xdr:rowOff>
    </xdr:from>
    <xdr:to>
      <xdr:col>19</xdr:col>
      <xdr:colOff>428103</xdr:colOff>
      <xdr:row>8</xdr:row>
      <xdr:rowOff>200025</xdr:rowOff>
    </xdr:to>
    <xdr:pic>
      <xdr:nvPicPr>
        <xdr:cNvPr id="4" name="Рисунок 3" descr="Zwiebe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46205" y="1371600"/>
          <a:ext cx="1349498" cy="11144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23</xdr:col>
      <xdr:colOff>69842</xdr:colOff>
      <xdr:row>1</xdr:row>
      <xdr:rowOff>47626</xdr:rowOff>
    </xdr:from>
    <xdr:to>
      <xdr:col>25</xdr:col>
      <xdr:colOff>396360</xdr:colOff>
      <xdr:row>4</xdr:row>
      <xdr:rowOff>143306</xdr:rowOff>
    </xdr:to>
    <xdr:pic>
      <xdr:nvPicPr>
        <xdr:cNvPr id="5" name="Рисунок 4" descr="Zwiebe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518642" y="238126"/>
          <a:ext cx="1317118" cy="112438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21</xdr:col>
      <xdr:colOff>38100</xdr:colOff>
      <xdr:row>4</xdr:row>
      <xdr:rowOff>187124</xdr:rowOff>
    </xdr:from>
    <xdr:to>
      <xdr:col>23</xdr:col>
      <xdr:colOff>466203</xdr:colOff>
      <xdr:row>8</xdr:row>
      <xdr:rowOff>184351</xdr:rowOff>
    </xdr:to>
    <xdr:pic>
      <xdr:nvPicPr>
        <xdr:cNvPr id="6" name="Рисунок 5" descr="Zwiebel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496300" y="1406324"/>
          <a:ext cx="1418703" cy="106402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25</xdr:col>
      <xdr:colOff>19050</xdr:colOff>
      <xdr:row>4</xdr:row>
      <xdr:rowOff>180975</xdr:rowOff>
    </xdr:from>
    <xdr:to>
      <xdr:col>27</xdr:col>
      <xdr:colOff>218553</xdr:colOff>
      <xdr:row>8</xdr:row>
      <xdr:rowOff>233752</xdr:rowOff>
    </xdr:to>
    <xdr:pic>
      <xdr:nvPicPr>
        <xdr:cNvPr id="7" name="Рисунок 6" descr="Zwiebe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458450" y="1400175"/>
          <a:ext cx="1418703" cy="111957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17</xdr:col>
      <xdr:colOff>57150</xdr:colOff>
      <xdr:row>8</xdr:row>
      <xdr:rowOff>292904</xdr:rowOff>
    </xdr:from>
    <xdr:to>
      <xdr:col>19</xdr:col>
      <xdr:colOff>466725</xdr:colOff>
      <xdr:row>12</xdr:row>
      <xdr:rowOff>187105</xdr:rowOff>
    </xdr:to>
    <xdr:pic>
      <xdr:nvPicPr>
        <xdr:cNvPr id="8" name="Рисунок 7" descr="Zwiebe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534150" y="2578904"/>
          <a:ext cx="1400175" cy="1265801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21</xdr:col>
      <xdr:colOff>60722</xdr:colOff>
      <xdr:row>8</xdr:row>
      <xdr:rowOff>276225</xdr:rowOff>
    </xdr:from>
    <xdr:to>
      <xdr:col>23</xdr:col>
      <xdr:colOff>438149</xdr:colOff>
      <xdr:row>12</xdr:row>
      <xdr:rowOff>122170</xdr:rowOff>
    </xdr:to>
    <xdr:pic>
      <xdr:nvPicPr>
        <xdr:cNvPr id="9" name="Рисунок 8" descr="Zwiebe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518922" y="2562225"/>
          <a:ext cx="1368027" cy="121754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25</xdr:col>
      <xdr:colOff>18575</xdr:colOff>
      <xdr:row>8</xdr:row>
      <xdr:rowOff>333375</xdr:rowOff>
    </xdr:from>
    <xdr:to>
      <xdr:col>27</xdr:col>
      <xdr:colOff>247650</xdr:colOff>
      <xdr:row>12</xdr:row>
      <xdr:rowOff>66675</xdr:rowOff>
    </xdr:to>
    <xdr:pic>
      <xdr:nvPicPr>
        <xdr:cNvPr id="10" name="Рисунок 9" descr="Zwiebe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457975" y="2619375"/>
          <a:ext cx="1448275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17</xdr:col>
      <xdr:colOff>85725</xdr:colOff>
      <xdr:row>12</xdr:row>
      <xdr:rowOff>266700</xdr:rowOff>
    </xdr:from>
    <xdr:to>
      <xdr:col>19</xdr:col>
      <xdr:colOff>447675</xdr:colOff>
      <xdr:row>16</xdr:row>
      <xdr:rowOff>194259</xdr:rowOff>
    </xdr:to>
    <xdr:pic>
      <xdr:nvPicPr>
        <xdr:cNvPr id="11" name="Рисунок 10" descr="Zwiebel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562725" y="3924300"/>
          <a:ext cx="1352550" cy="114675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21</xdr:col>
      <xdr:colOff>59680</xdr:colOff>
      <xdr:row>12</xdr:row>
      <xdr:rowOff>261092</xdr:rowOff>
    </xdr:from>
    <xdr:to>
      <xdr:col>23</xdr:col>
      <xdr:colOff>476250</xdr:colOff>
      <xdr:row>16</xdr:row>
      <xdr:rowOff>195771</xdr:rowOff>
    </xdr:to>
    <xdr:pic>
      <xdr:nvPicPr>
        <xdr:cNvPr id="12" name="Рисунок 11" descr="Zwiebe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517880" y="3918692"/>
          <a:ext cx="1407170" cy="1153879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25</xdr:col>
      <xdr:colOff>133350</xdr:colOff>
      <xdr:row>12</xdr:row>
      <xdr:rowOff>314325</xdr:rowOff>
    </xdr:from>
    <xdr:to>
      <xdr:col>27</xdr:col>
      <xdr:colOff>266700</xdr:colOff>
      <xdr:row>17</xdr:row>
      <xdr:rowOff>0</xdr:rowOff>
    </xdr:to>
    <xdr:pic>
      <xdr:nvPicPr>
        <xdr:cNvPr id="13" name="Рисунок 12" descr="Zwiebe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0572750" y="3971925"/>
          <a:ext cx="1352550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19051</xdr:colOff>
      <xdr:row>0</xdr:row>
      <xdr:rowOff>161926</xdr:rowOff>
    </xdr:from>
    <xdr:to>
      <xdr:col>17</xdr:col>
      <xdr:colOff>342900</xdr:colOff>
      <xdr:row>3</xdr:row>
      <xdr:rowOff>323850</xdr:rowOff>
    </xdr:to>
    <xdr:pic>
      <xdr:nvPicPr>
        <xdr:cNvPr id="2" name="Рисунок 1" descr="Gurk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4051" y="161926"/>
          <a:ext cx="1504949" cy="119062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19</xdr:col>
      <xdr:colOff>57150</xdr:colOff>
      <xdr:row>0</xdr:row>
      <xdr:rowOff>200025</xdr:rowOff>
    </xdr:from>
    <xdr:to>
      <xdr:col>21</xdr:col>
      <xdr:colOff>476250</xdr:colOff>
      <xdr:row>3</xdr:row>
      <xdr:rowOff>333375</xdr:rowOff>
    </xdr:to>
    <xdr:pic>
      <xdr:nvPicPr>
        <xdr:cNvPr id="3" name="Рисунок 2" descr="Nuss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753350" y="200025"/>
          <a:ext cx="1409700" cy="1162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17</xdr:col>
      <xdr:colOff>69205</xdr:colOff>
      <xdr:row>4</xdr:row>
      <xdr:rowOff>152399</xdr:rowOff>
    </xdr:from>
    <xdr:to>
      <xdr:col>19</xdr:col>
      <xdr:colOff>590550</xdr:colOff>
      <xdr:row>7</xdr:row>
      <xdr:rowOff>180974</xdr:rowOff>
    </xdr:to>
    <xdr:pic>
      <xdr:nvPicPr>
        <xdr:cNvPr id="4" name="Рисунок 3" descr="Zwiebel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74805" y="1523999"/>
          <a:ext cx="1511945" cy="10572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23</xdr:col>
      <xdr:colOff>50792</xdr:colOff>
      <xdr:row>0</xdr:row>
      <xdr:rowOff>171451</xdr:rowOff>
    </xdr:from>
    <xdr:to>
      <xdr:col>25</xdr:col>
      <xdr:colOff>561975</xdr:colOff>
      <xdr:row>3</xdr:row>
      <xdr:rowOff>314325</xdr:rowOff>
    </xdr:to>
    <xdr:pic>
      <xdr:nvPicPr>
        <xdr:cNvPr id="5" name="Рисунок 4" descr="Zwiebel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728192" y="171451"/>
          <a:ext cx="1501783" cy="11715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21</xdr:col>
      <xdr:colOff>38100</xdr:colOff>
      <xdr:row>4</xdr:row>
      <xdr:rowOff>180975</xdr:rowOff>
    </xdr:from>
    <xdr:to>
      <xdr:col>23</xdr:col>
      <xdr:colOff>542925</xdr:colOff>
      <xdr:row>7</xdr:row>
      <xdr:rowOff>209550</xdr:rowOff>
    </xdr:to>
    <xdr:pic>
      <xdr:nvPicPr>
        <xdr:cNvPr id="6" name="Рисунок 5" descr="Zwiebel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724900" y="1552575"/>
          <a:ext cx="1495425" cy="10572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25</xdr:col>
      <xdr:colOff>19050</xdr:colOff>
      <xdr:row>4</xdr:row>
      <xdr:rowOff>142875</xdr:rowOff>
    </xdr:from>
    <xdr:to>
      <xdr:col>27</xdr:col>
      <xdr:colOff>218553</xdr:colOff>
      <xdr:row>7</xdr:row>
      <xdr:rowOff>219075</xdr:rowOff>
    </xdr:to>
    <xdr:pic>
      <xdr:nvPicPr>
        <xdr:cNvPr id="7" name="Рисунок 6" descr="Zwiebel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687050" y="1514475"/>
          <a:ext cx="1418703" cy="11049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17</xdr:col>
      <xdr:colOff>57150</xdr:colOff>
      <xdr:row>8</xdr:row>
      <xdr:rowOff>19049</xdr:rowOff>
    </xdr:from>
    <xdr:to>
      <xdr:col>19</xdr:col>
      <xdr:colOff>600075</xdr:colOff>
      <xdr:row>11</xdr:row>
      <xdr:rowOff>161924</xdr:rowOff>
    </xdr:to>
    <xdr:pic>
      <xdr:nvPicPr>
        <xdr:cNvPr id="8" name="Рисунок 7" descr="Zwiebel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6762750" y="2762249"/>
          <a:ext cx="1533525" cy="1171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21</xdr:col>
      <xdr:colOff>60722</xdr:colOff>
      <xdr:row>8</xdr:row>
      <xdr:rowOff>47624</xdr:rowOff>
    </xdr:from>
    <xdr:to>
      <xdr:col>23</xdr:col>
      <xdr:colOff>523875</xdr:colOff>
      <xdr:row>11</xdr:row>
      <xdr:rowOff>209549</xdr:rowOff>
    </xdr:to>
    <xdr:pic>
      <xdr:nvPicPr>
        <xdr:cNvPr id="9" name="Рисунок 8" descr="Zwiebel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8747522" y="2790824"/>
          <a:ext cx="1453753" cy="119062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25</xdr:col>
      <xdr:colOff>18575</xdr:colOff>
      <xdr:row>8</xdr:row>
      <xdr:rowOff>76201</xdr:rowOff>
    </xdr:from>
    <xdr:to>
      <xdr:col>27</xdr:col>
      <xdr:colOff>247650</xdr:colOff>
      <xdr:row>11</xdr:row>
      <xdr:rowOff>228601</xdr:rowOff>
    </xdr:to>
    <xdr:pic>
      <xdr:nvPicPr>
        <xdr:cNvPr id="10" name="Рисунок 9" descr="Zwiebel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0686575" y="2819401"/>
          <a:ext cx="1448275" cy="118110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17</xdr:col>
      <xdr:colOff>85725</xdr:colOff>
      <xdr:row>12</xdr:row>
      <xdr:rowOff>57150</xdr:rowOff>
    </xdr:from>
    <xdr:to>
      <xdr:col>19</xdr:col>
      <xdr:colOff>533400</xdr:colOff>
      <xdr:row>15</xdr:row>
      <xdr:rowOff>190500</xdr:rowOff>
    </xdr:to>
    <xdr:pic>
      <xdr:nvPicPr>
        <xdr:cNvPr id="11" name="Рисунок 10" descr="Zwiebel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6791325" y="4171950"/>
          <a:ext cx="1438275" cy="11620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21</xdr:col>
      <xdr:colOff>59680</xdr:colOff>
      <xdr:row>12</xdr:row>
      <xdr:rowOff>38100</xdr:rowOff>
    </xdr:from>
    <xdr:to>
      <xdr:col>23</xdr:col>
      <xdr:colOff>533400</xdr:colOff>
      <xdr:row>15</xdr:row>
      <xdr:rowOff>209550</xdr:rowOff>
    </xdr:to>
    <xdr:pic>
      <xdr:nvPicPr>
        <xdr:cNvPr id="12" name="Рисунок 11" descr="Zwiebel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8746480" y="4152900"/>
          <a:ext cx="1464320" cy="12001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25</xdr:col>
      <xdr:colOff>57150</xdr:colOff>
      <xdr:row>12</xdr:row>
      <xdr:rowOff>47625</xdr:rowOff>
    </xdr:from>
    <xdr:to>
      <xdr:col>27</xdr:col>
      <xdr:colOff>266700</xdr:colOff>
      <xdr:row>15</xdr:row>
      <xdr:rowOff>190500</xdr:rowOff>
    </xdr:to>
    <xdr:pic>
      <xdr:nvPicPr>
        <xdr:cNvPr id="13" name="Рисунок 12" descr="Zwiebel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0725150" y="4162425"/>
          <a:ext cx="1428750" cy="11715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io-market.ru/goods/yabloki-delicious" TargetMode="External"/><Relationship Id="rId13" Type="http://schemas.openxmlformats.org/officeDocument/2006/relationships/hyperlink" Target="http://www.bio-market.ru/goods/yabloki-delicious" TargetMode="External"/><Relationship Id="rId3" Type="http://schemas.openxmlformats.org/officeDocument/2006/relationships/hyperlink" Target="http://www.electrocomfort-kaluga.ru/index.php/images/44/img/shashlyk/index.php?productID=5967" TargetMode="External"/><Relationship Id="rId7" Type="http://schemas.openxmlformats.org/officeDocument/2006/relationships/hyperlink" Target="http://10x10mm.ru/katalog-panno/Fruqty/mozaiqa-panno-dlia-qukhni-slivy.html" TargetMode="External"/><Relationship Id="rId12" Type="http://schemas.openxmlformats.org/officeDocument/2006/relationships/hyperlink" Target="http://sevelina.ru/article/zhurnal-girl-boy-love-ot-stasi-1-vypusk/" TargetMode="External"/><Relationship Id="rId2" Type="http://schemas.openxmlformats.org/officeDocument/2006/relationships/hyperlink" Target="http://medikkatalog.ru/diety-i-pitanie/22308-orehi-vidy-i-polza-greckie-mindal-keshyu-brazilskie-makadamiya-fistashki-funduk.html" TargetMode="External"/><Relationship Id="rId16" Type="http://schemas.openxmlformats.org/officeDocument/2006/relationships/hyperlink" Target="http://moi-uni.ru/mod/resource/view.php?id=7026" TargetMode="External"/><Relationship Id="rId1" Type="http://schemas.openxmlformats.org/officeDocument/2006/relationships/hyperlink" Target="https://supersadovod.ru/sorta/sorta-ogurtsov/sort-ogurtsa-shahhat-f1/" TargetMode="External"/><Relationship Id="rId6" Type="http://schemas.openxmlformats.org/officeDocument/2006/relationships/hyperlink" Target="http://hallpic.ru/wallpapers/479926-krupnyiy_jeltyiy_vinograd/" TargetMode="External"/><Relationship Id="rId11" Type="http://schemas.openxmlformats.org/officeDocument/2006/relationships/hyperlink" Target="http://nsk.propartner.ru/%D1%82%D0%BE%D0%B2%D0%B0%D1%80%D1%8B/1869497.html" TargetMode="External"/><Relationship Id="rId5" Type="http://schemas.openxmlformats.org/officeDocument/2006/relationships/hyperlink" Target="http://agrotender.com.ua/board/region_rovno/sell_t203.html" TargetMode="External"/><Relationship Id="rId15" Type="http://schemas.openxmlformats.org/officeDocument/2006/relationships/hyperlink" Target="http://10x10mm.ru/katalog-panno/Fruqty/mozaiqa-panno-dlia-qukhni-slivy.html" TargetMode="External"/><Relationship Id="rId10" Type="http://schemas.openxmlformats.org/officeDocument/2006/relationships/hyperlink" Target="http://klubkrasoti.ru/news/3675.html" TargetMode="External"/><Relationship Id="rId4" Type="http://schemas.openxmlformats.org/officeDocument/2006/relationships/hyperlink" Target="http://board.rt.mipt.ru/index-dev.cgi?read=8691911" TargetMode="External"/><Relationship Id="rId9" Type="http://schemas.openxmlformats.org/officeDocument/2006/relationships/hyperlink" Target="http://vse.kz/topic/490863-sluzhba-dostavki-produktov-na-dom-po-galmaty/page-20" TargetMode="External"/><Relationship Id="rId14" Type="http://schemas.openxmlformats.org/officeDocument/2006/relationships/hyperlink" Target="http://hallpic.ru/wallpapers/479926-krupnyiy_jeltyiy_vinogr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25"/>
  <sheetViews>
    <sheetView workbookViewId="0">
      <selection activeCell="L21" sqref="L21"/>
    </sheetView>
  </sheetViews>
  <sheetFormatPr defaultRowHeight="15"/>
  <sheetData>
    <row r="1" spans="1:22" ht="15.75" thickTop="1">
      <c r="A1" s="3"/>
      <c r="B1" s="3"/>
      <c r="C1" s="3"/>
      <c r="D1" s="3"/>
      <c r="E1" s="3"/>
      <c r="F1" s="3"/>
      <c r="G1" s="42" t="s">
        <v>0</v>
      </c>
      <c r="H1" s="43"/>
      <c r="I1" s="43"/>
      <c r="J1" s="43"/>
      <c r="K1" s="43"/>
      <c r="L1" s="43"/>
      <c r="M1" s="44"/>
      <c r="N1" s="3"/>
      <c r="O1" s="3"/>
      <c r="P1" s="3"/>
      <c r="Q1" s="3"/>
      <c r="R1" s="3"/>
      <c r="S1" s="3"/>
      <c r="T1" s="3"/>
      <c r="U1" s="3"/>
      <c r="V1" s="3"/>
    </row>
    <row r="2" spans="1:22">
      <c r="A2" s="3"/>
      <c r="B2" s="3"/>
      <c r="C2" s="3"/>
      <c r="D2" s="3"/>
      <c r="E2" s="3"/>
      <c r="F2" s="3"/>
      <c r="G2" s="45"/>
      <c r="H2" s="46"/>
      <c r="I2" s="46"/>
      <c r="J2" s="46"/>
      <c r="K2" s="46"/>
      <c r="L2" s="46"/>
      <c r="M2" s="47"/>
      <c r="N2" s="3"/>
      <c r="O2" s="3"/>
      <c r="P2" s="3"/>
      <c r="Q2" s="3"/>
      <c r="R2" s="3"/>
      <c r="S2" s="3"/>
      <c r="T2" s="3"/>
      <c r="U2" s="3"/>
      <c r="V2" s="3"/>
    </row>
    <row r="3" spans="1:22">
      <c r="A3" s="3"/>
      <c r="B3" s="3"/>
      <c r="C3" s="3"/>
      <c r="D3" s="3"/>
      <c r="E3" s="3"/>
      <c r="F3" s="3"/>
      <c r="G3" s="45"/>
      <c r="H3" s="46"/>
      <c r="I3" s="46"/>
      <c r="J3" s="46"/>
      <c r="K3" s="46"/>
      <c r="L3" s="46"/>
      <c r="M3" s="47"/>
      <c r="N3" s="3"/>
      <c r="O3" s="3"/>
      <c r="P3" s="3"/>
      <c r="Q3" s="3"/>
      <c r="R3" s="3"/>
      <c r="S3" s="3"/>
      <c r="T3" s="3"/>
      <c r="U3" s="3"/>
      <c r="V3" s="3"/>
    </row>
    <row r="4" spans="1:22" ht="15.75" thickBot="1">
      <c r="A4" s="3"/>
      <c r="B4" s="3"/>
      <c r="C4" s="3"/>
      <c r="D4" s="3"/>
      <c r="E4" s="3"/>
      <c r="F4" s="3"/>
      <c r="G4" s="48"/>
      <c r="H4" s="49"/>
      <c r="I4" s="49"/>
      <c r="J4" s="49"/>
      <c r="K4" s="49"/>
      <c r="L4" s="49"/>
      <c r="M4" s="50"/>
      <c r="N4" s="3"/>
      <c r="O4" s="3"/>
      <c r="P4" s="3"/>
      <c r="Q4" s="3"/>
      <c r="R4" s="3"/>
      <c r="S4" s="3"/>
      <c r="T4" s="3"/>
      <c r="U4" s="3"/>
      <c r="V4" s="3"/>
    </row>
    <row r="5" spans="1:22" ht="15.75" thickTop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5.75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5" customHeight="1" thickTop="1">
      <c r="A9" s="3"/>
      <c r="B9" s="3"/>
      <c r="C9" s="3"/>
      <c r="D9" s="3"/>
      <c r="E9" s="54" t="s">
        <v>30</v>
      </c>
      <c r="F9" s="55"/>
      <c r="G9" s="55"/>
      <c r="H9" s="55"/>
      <c r="I9" s="55"/>
      <c r="J9" s="55"/>
      <c r="K9" s="55"/>
      <c r="L9" s="55"/>
      <c r="M9" s="55"/>
      <c r="N9" s="55"/>
      <c r="O9" s="56"/>
      <c r="P9" s="4"/>
      <c r="Q9" s="4"/>
      <c r="R9" s="3"/>
      <c r="S9" s="3"/>
      <c r="T9" s="3"/>
      <c r="U9" s="3"/>
      <c r="V9" s="3"/>
    </row>
    <row r="10" spans="1:22" ht="15" customHeight="1">
      <c r="A10" s="3"/>
      <c r="B10" s="3"/>
      <c r="C10" s="3"/>
      <c r="D10" s="3"/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4"/>
      <c r="Q10" s="4"/>
      <c r="R10" s="3"/>
      <c r="S10" s="3"/>
      <c r="T10" s="3"/>
      <c r="U10" s="3"/>
      <c r="V10" s="3"/>
    </row>
    <row r="11" spans="1:22" ht="15" customHeight="1">
      <c r="A11" s="3"/>
      <c r="B11" s="3"/>
      <c r="C11" s="3"/>
      <c r="D11" s="3"/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4"/>
      <c r="Q11" s="4"/>
      <c r="R11" s="3"/>
      <c r="S11" s="3"/>
      <c r="T11" s="3"/>
      <c r="U11" s="3"/>
      <c r="V11" s="3"/>
    </row>
    <row r="12" spans="1:22" ht="15" customHeight="1" thickBot="1">
      <c r="A12" s="3"/>
      <c r="B12" s="3"/>
      <c r="C12" s="3"/>
      <c r="D12" s="3"/>
      <c r="E12" s="60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4"/>
      <c r="Q12" s="4"/>
      <c r="R12" s="3"/>
      <c r="S12" s="3"/>
      <c r="T12" s="3"/>
      <c r="U12" s="3"/>
      <c r="V12" s="3"/>
    </row>
    <row r="13" spans="1:22" ht="15.75" customHeight="1" thickTop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spans="1:2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spans="1:2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5.75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ht="15.75" thickTop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42" t="s">
        <v>1</v>
      </c>
      <c r="O19" s="43"/>
      <c r="P19" s="43"/>
      <c r="Q19" s="43"/>
      <c r="R19" s="44"/>
      <c r="S19" s="3"/>
      <c r="T19" s="3"/>
      <c r="U19" s="3"/>
      <c r="V19" s="3"/>
    </row>
    <row r="20" spans="1:2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  <c r="M20" s="3"/>
      <c r="N20" s="45"/>
      <c r="O20" s="46"/>
      <c r="P20" s="46"/>
      <c r="Q20" s="46"/>
      <c r="R20" s="47"/>
      <c r="S20" s="3"/>
      <c r="T20" s="3"/>
      <c r="U20" s="3"/>
      <c r="V20" s="3"/>
    </row>
    <row r="21" spans="1:2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5"/>
      <c r="M21" s="3"/>
      <c r="N21" s="45"/>
      <c r="O21" s="46"/>
      <c r="P21" s="46"/>
      <c r="Q21" s="46"/>
      <c r="R21" s="47"/>
      <c r="S21" s="3"/>
      <c r="T21" s="3"/>
      <c r="U21" s="3"/>
      <c r="V21" s="3"/>
    </row>
    <row r="22" spans="1:22" ht="15.75" thickBo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5"/>
      <c r="M22" s="3"/>
      <c r="N22" s="48"/>
      <c r="O22" s="49"/>
      <c r="P22" s="49"/>
      <c r="Q22" s="49"/>
      <c r="R22" s="50"/>
      <c r="S22" s="3"/>
      <c r="T22" s="3"/>
      <c r="U22" s="3"/>
      <c r="V22" s="3"/>
    </row>
    <row r="23" spans="1:22" ht="16.5" thickTop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ht="16.5" thickTop="1" thickBot="1">
      <c r="A24" s="3"/>
      <c r="B24" s="3"/>
      <c r="C24" s="3"/>
      <c r="D24" s="3"/>
      <c r="E24" s="3"/>
      <c r="F24" s="3"/>
      <c r="G24" s="3"/>
      <c r="H24" s="3"/>
      <c r="I24" s="51" t="s">
        <v>2</v>
      </c>
      <c r="J24" s="52"/>
      <c r="K24" s="52"/>
      <c r="L24" s="5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ht="15.75" thickTop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</sheetData>
  <sheetProtection password="CC63" sheet="1" objects="1" scenarios="1"/>
  <mergeCells count="4">
    <mergeCell ref="G1:M4"/>
    <mergeCell ref="N19:R22"/>
    <mergeCell ref="I24:L24"/>
    <mergeCell ref="E9:O1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35"/>
  <sheetViews>
    <sheetView workbookViewId="0">
      <selection activeCell="T6" sqref="T6"/>
    </sheetView>
  </sheetViews>
  <sheetFormatPr defaultRowHeight="15"/>
  <sheetData>
    <row r="1" spans="1:25" ht="15.75" customHeight="1">
      <c r="A1" s="63" t="s">
        <v>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3"/>
      <c r="W1" s="3"/>
      <c r="X1" s="3"/>
      <c r="Y1" s="3"/>
    </row>
    <row r="2" spans="1:25" ht="15.75" customHeight="1">
      <c r="A2" s="63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"/>
      <c r="W2" s="3"/>
      <c r="X2" s="3"/>
      <c r="Y2" s="3"/>
    </row>
    <row r="3" spans="1: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5.75" thickTop="1">
      <c r="A7" s="3"/>
      <c r="B7" s="3"/>
      <c r="C7" s="3"/>
      <c r="D7" s="3"/>
      <c r="E7" s="3"/>
      <c r="F7" s="3"/>
      <c r="G7" s="3"/>
      <c r="H7" s="65" t="s">
        <v>4</v>
      </c>
      <c r="I7" s="66"/>
      <c r="J7" s="66"/>
      <c r="K7" s="66"/>
      <c r="L7" s="66"/>
      <c r="M7" s="66"/>
      <c r="N7" s="66"/>
      <c r="O7" s="67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5.75" thickBot="1">
      <c r="A8" s="3"/>
      <c r="B8" s="3"/>
      <c r="C8" s="3"/>
      <c r="D8" s="3"/>
      <c r="E8" s="3"/>
      <c r="F8" s="3"/>
      <c r="G8" s="3"/>
      <c r="H8" s="68"/>
      <c r="I8" s="69"/>
      <c r="J8" s="69"/>
      <c r="K8" s="69"/>
      <c r="L8" s="69"/>
      <c r="M8" s="69"/>
      <c r="N8" s="69"/>
      <c r="O8" s="70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6.5" thickTop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5.75" thickTop="1">
      <c r="A10" s="3"/>
      <c r="B10" s="3"/>
      <c r="C10" s="3"/>
      <c r="D10" s="3"/>
      <c r="E10" s="3"/>
      <c r="F10" s="71" t="s">
        <v>30</v>
      </c>
      <c r="G10" s="72"/>
      <c r="H10" s="72"/>
      <c r="I10" s="72"/>
      <c r="J10" s="72"/>
      <c r="K10" s="72"/>
      <c r="L10" s="72"/>
      <c r="M10" s="72"/>
      <c r="N10" s="72"/>
      <c r="O10" s="72"/>
      <c r="P10" s="73"/>
      <c r="Q10" s="3"/>
      <c r="R10" s="3"/>
      <c r="S10" s="3"/>
      <c r="T10" s="3"/>
      <c r="U10" s="3"/>
      <c r="V10" s="3"/>
      <c r="W10" s="3"/>
      <c r="X10" s="3"/>
      <c r="Y10" s="3"/>
    </row>
    <row r="11" spans="1:25">
      <c r="A11" s="3"/>
      <c r="B11" s="3"/>
      <c r="C11" s="3"/>
      <c r="D11" s="3"/>
      <c r="E11" s="3"/>
      <c r="F11" s="74"/>
      <c r="G11" s="75"/>
      <c r="H11" s="75"/>
      <c r="I11" s="75"/>
      <c r="J11" s="75"/>
      <c r="K11" s="75"/>
      <c r="L11" s="75"/>
      <c r="M11" s="75"/>
      <c r="N11" s="75"/>
      <c r="O11" s="75"/>
      <c r="P11" s="76"/>
      <c r="Q11" s="3"/>
      <c r="R11" s="3"/>
      <c r="S11" s="3"/>
      <c r="T11" s="3"/>
      <c r="U11" s="3"/>
      <c r="V11" s="3"/>
      <c r="W11" s="3"/>
      <c r="X11" s="3"/>
      <c r="Y11" s="3"/>
    </row>
    <row r="12" spans="1:25">
      <c r="A12" s="3"/>
      <c r="B12" s="3"/>
      <c r="C12" s="3"/>
      <c r="D12" s="3"/>
      <c r="E12" s="3"/>
      <c r="F12" s="74"/>
      <c r="G12" s="75"/>
      <c r="H12" s="75"/>
      <c r="I12" s="75"/>
      <c r="J12" s="75"/>
      <c r="K12" s="75"/>
      <c r="L12" s="75"/>
      <c r="M12" s="75"/>
      <c r="N12" s="75"/>
      <c r="O12" s="75"/>
      <c r="P12" s="76"/>
      <c r="Q12" s="3"/>
      <c r="R12" s="3"/>
      <c r="S12" s="3"/>
      <c r="T12" s="3"/>
      <c r="U12" s="3"/>
      <c r="V12" s="3"/>
      <c r="W12" s="3"/>
      <c r="X12" s="3"/>
      <c r="Y12" s="3"/>
    </row>
    <row r="13" spans="1:25" ht="15.75" thickBot="1">
      <c r="A13" s="3"/>
      <c r="B13" s="3"/>
      <c r="C13" s="3"/>
      <c r="D13" s="3"/>
      <c r="E13" s="3"/>
      <c r="F13" s="77"/>
      <c r="G13" s="78"/>
      <c r="H13" s="78"/>
      <c r="I13" s="78"/>
      <c r="J13" s="78"/>
      <c r="K13" s="78"/>
      <c r="L13" s="78"/>
      <c r="M13" s="78"/>
      <c r="N13" s="78"/>
      <c r="O13" s="78"/>
      <c r="P13" s="79"/>
      <c r="Q13" s="3"/>
      <c r="R13" s="3"/>
      <c r="S13" s="3"/>
      <c r="T13" s="3"/>
      <c r="U13" s="3"/>
      <c r="V13" s="3"/>
      <c r="W13" s="3"/>
      <c r="X13" s="3"/>
      <c r="Y13" s="3"/>
    </row>
    <row r="14" spans="1:25" ht="16.5" thickTop="1" thickBo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34.5" thickTop="1" thickBot="1">
      <c r="A15" s="3"/>
      <c r="B15" s="3"/>
      <c r="C15" s="3"/>
      <c r="D15" s="3"/>
      <c r="E15" s="80" t="s">
        <v>5</v>
      </c>
      <c r="F15" s="81"/>
      <c r="G15" s="8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6.5" thickTop="1" thickBot="1">
      <c r="A16" s="3"/>
      <c r="B16" s="3"/>
      <c r="C16" s="83" t="s">
        <v>6</v>
      </c>
      <c r="D16" s="84"/>
      <c r="E16" s="87"/>
      <c r="F16" s="88"/>
      <c r="G16" s="8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6.5" thickTop="1" thickBot="1">
      <c r="A17" s="3"/>
      <c r="B17" s="3"/>
      <c r="C17" s="85" t="s">
        <v>7</v>
      </c>
      <c r="D17" s="86"/>
      <c r="E17" s="87"/>
      <c r="F17" s="88"/>
      <c r="G17" s="89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6.5" thickTop="1" thickBot="1">
      <c r="A18" s="3"/>
      <c r="B18" s="3"/>
      <c r="C18" s="85" t="s">
        <v>8</v>
      </c>
      <c r="D18" s="86"/>
      <c r="E18" s="87"/>
      <c r="F18" s="88"/>
      <c r="G18" s="89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5.75" thickTop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sheetProtection password="CC63" sheet="1" objects="1" scenarios="1"/>
  <mergeCells count="10">
    <mergeCell ref="C17:D17"/>
    <mergeCell ref="C18:D18"/>
    <mergeCell ref="E16:G16"/>
    <mergeCell ref="E17:G17"/>
    <mergeCell ref="E18:G18"/>
    <mergeCell ref="A1:U2"/>
    <mergeCell ref="H7:O8"/>
    <mergeCell ref="F10:P13"/>
    <mergeCell ref="E15:G15"/>
    <mergeCell ref="C16:D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7"/>
  <sheetViews>
    <sheetView workbookViewId="0">
      <selection activeCell="E9" sqref="E9:K9"/>
    </sheetView>
  </sheetViews>
  <sheetFormatPr defaultRowHeight="15"/>
  <cols>
    <col min="1" max="29" width="5.7109375" customWidth="1"/>
  </cols>
  <sheetData>
    <row r="1" spans="1:32" ht="15.75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27" customHeight="1" thickTop="1" thickBot="1">
      <c r="A2" s="24"/>
      <c r="B2" s="24"/>
      <c r="C2" s="24"/>
      <c r="D2" s="24"/>
      <c r="E2" s="27">
        <v>1</v>
      </c>
      <c r="F2" s="24"/>
      <c r="G2" s="24"/>
      <c r="H2" s="24"/>
      <c r="I2" s="24"/>
      <c r="J2" s="24"/>
      <c r="K2" s="27">
        <v>5</v>
      </c>
      <c r="L2" s="24"/>
      <c r="M2" s="24"/>
      <c r="N2" s="24"/>
      <c r="O2" s="27">
        <v>1</v>
      </c>
      <c r="P2" s="24"/>
      <c r="Q2" s="24"/>
      <c r="R2" s="24"/>
      <c r="S2" s="24"/>
      <c r="T2" s="27">
        <v>2</v>
      </c>
      <c r="U2" s="24"/>
      <c r="V2" s="24"/>
      <c r="W2" s="24"/>
      <c r="X2" s="24"/>
      <c r="Y2" s="27">
        <v>3</v>
      </c>
      <c r="Z2" s="24"/>
      <c r="AA2" s="24"/>
      <c r="AB2" s="24"/>
      <c r="AC2" s="24"/>
      <c r="AD2" s="24"/>
      <c r="AE2" s="24"/>
      <c r="AF2" s="24"/>
    </row>
    <row r="3" spans="1:32" ht="27" customHeight="1" thickTop="1" thickBot="1">
      <c r="A3" s="24"/>
      <c r="B3" s="27">
        <v>3</v>
      </c>
      <c r="C3" s="25"/>
      <c r="D3" s="26" t="s">
        <v>34</v>
      </c>
      <c r="E3" s="26" t="s">
        <v>35</v>
      </c>
      <c r="F3" s="26" t="s">
        <v>36</v>
      </c>
      <c r="G3" s="26" t="s">
        <v>14</v>
      </c>
      <c r="H3" s="25"/>
      <c r="I3" s="25"/>
      <c r="J3" s="25"/>
      <c r="K3" s="31"/>
      <c r="L3" s="25"/>
      <c r="M3" s="25"/>
      <c r="N3" s="25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ht="27" customHeight="1" thickTop="1" thickBot="1">
      <c r="A4" s="24"/>
      <c r="B4" s="30"/>
      <c r="C4" s="25"/>
      <c r="D4" s="25"/>
      <c r="E4" s="30"/>
      <c r="F4" s="25"/>
      <c r="G4" s="25"/>
      <c r="H4" s="25"/>
      <c r="I4" s="25"/>
      <c r="J4" s="25"/>
      <c r="K4" s="32"/>
      <c r="L4" s="25"/>
      <c r="M4" s="25"/>
      <c r="N4" s="25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</row>
    <row r="5" spans="1:32" ht="27" customHeight="1" thickTop="1" thickBot="1">
      <c r="A5" s="27">
        <v>2</v>
      </c>
      <c r="B5" s="31"/>
      <c r="C5" s="35"/>
      <c r="D5" s="36"/>
      <c r="E5" s="31"/>
      <c r="F5" s="35"/>
      <c r="G5" s="37"/>
      <c r="H5" s="37"/>
      <c r="I5" s="38"/>
      <c r="J5" s="25"/>
      <c r="K5" s="33"/>
      <c r="L5" s="25"/>
      <c r="M5" s="25"/>
      <c r="N5" s="25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</row>
    <row r="6" spans="1:32" ht="27" customHeight="1" thickTop="1" thickBot="1">
      <c r="A6" s="24"/>
      <c r="B6" s="32"/>
      <c r="C6" s="25"/>
      <c r="D6" s="25"/>
      <c r="E6" s="30"/>
      <c r="F6" s="25"/>
      <c r="G6" s="25"/>
      <c r="H6" s="25"/>
      <c r="I6" s="25"/>
      <c r="J6" s="25"/>
      <c r="K6" s="40"/>
      <c r="L6" s="25"/>
      <c r="M6" s="25"/>
      <c r="N6" s="25"/>
      <c r="O6" s="93" t="str">
        <f>IF(CONCATENATE(E3,E4,E5,E6,E7)=G28,"Gut!","Falsch!")</f>
        <v>Falsch!</v>
      </c>
      <c r="P6" s="94"/>
      <c r="Q6" s="94"/>
      <c r="R6" s="94"/>
      <c r="S6" s="95"/>
      <c r="T6" s="96" t="str">
        <f>IF(CONCATENATE(B5,C5,D5,E5,F5,G5,H5,I5)=G29,"Gut!","Falsch!")</f>
        <v>Falsch!</v>
      </c>
      <c r="U6" s="97"/>
      <c r="V6" s="97"/>
      <c r="W6" s="97"/>
      <c r="X6" s="98"/>
      <c r="Y6" s="90" t="str">
        <f>IF(CONCATENATE(B4,B5,B6,B7,B8)=G30,"Gut!","Falsch!")</f>
        <v>Falsch!</v>
      </c>
      <c r="Z6" s="91"/>
      <c r="AA6" s="91"/>
      <c r="AB6" s="91"/>
      <c r="AC6" s="92"/>
      <c r="AD6" s="24"/>
      <c r="AE6" s="24"/>
      <c r="AF6" s="24"/>
    </row>
    <row r="7" spans="1:32" ht="27" customHeight="1" thickTop="1" thickBot="1">
      <c r="A7" s="24"/>
      <c r="B7" s="33"/>
      <c r="C7" s="27">
        <v>4</v>
      </c>
      <c r="D7" s="39"/>
      <c r="E7" s="31"/>
      <c r="F7" s="35"/>
      <c r="G7" s="37"/>
      <c r="H7" s="37"/>
      <c r="I7" s="37"/>
      <c r="J7" s="36"/>
      <c r="K7" s="31"/>
      <c r="L7" s="35"/>
      <c r="M7" s="38"/>
      <c r="N7" s="25"/>
      <c r="O7" s="28">
        <v>4</v>
      </c>
      <c r="P7" s="24"/>
      <c r="Q7" s="24"/>
      <c r="R7" s="24"/>
      <c r="S7" s="24"/>
      <c r="T7" s="28">
        <v>5</v>
      </c>
      <c r="U7" s="24"/>
      <c r="V7" s="24"/>
      <c r="W7" s="24"/>
      <c r="X7" s="24"/>
      <c r="Y7" s="28">
        <v>6</v>
      </c>
      <c r="Z7" s="24"/>
      <c r="AA7" s="24"/>
      <c r="AB7" s="24"/>
      <c r="AC7" s="24"/>
      <c r="AD7" s="24"/>
      <c r="AE7" s="24"/>
      <c r="AF7" s="24"/>
    </row>
    <row r="8" spans="1:32" ht="27" customHeight="1" thickTop="1" thickBot="1">
      <c r="A8" s="24"/>
      <c r="B8" s="34"/>
      <c r="C8" s="25"/>
      <c r="D8" s="25"/>
      <c r="E8" s="25"/>
      <c r="F8" s="25"/>
      <c r="G8" s="25"/>
      <c r="H8" s="25"/>
      <c r="I8" s="25"/>
      <c r="J8" s="25"/>
      <c r="K8" s="30"/>
      <c r="L8" s="25"/>
      <c r="M8" s="25"/>
      <c r="N8" s="25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2" ht="27" customHeight="1" thickTop="1" thickBot="1">
      <c r="A9" s="24"/>
      <c r="B9" s="25"/>
      <c r="C9" s="25"/>
      <c r="D9" s="27">
        <v>6</v>
      </c>
      <c r="E9" s="41"/>
      <c r="F9" s="37"/>
      <c r="G9" s="37"/>
      <c r="H9" s="37"/>
      <c r="I9" s="37"/>
      <c r="J9" s="36"/>
      <c r="K9" s="31"/>
      <c r="L9" s="25"/>
      <c r="M9" s="25"/>
      <c r="N9" s="25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</row>
    <row r="10" spans="1:32" ht="27" customHeight="1" thickTop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</row>
    <row r="11" spans="1:32" ht="27" customHeight="1" thickTop="1" thickBo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93" t="str">
        <f>IF(CONCATENATE(D7,E7,F7,G7,H7,I7,J7,K7,L7,M7)=G31,"Gut!","Falsch!")</f>
        <v>Falsch!</v>
      </c>
      <c r="P11" s="94"/>
      <c r="Q11" s="94"/>
      <c r="R11" s="94"/>
      <c r="S11" s="95"/>
      <c r="T11" s="93" t="str">
        <f>IF(CONCATENATE(K3,K4,K5,K6,K7,K8,K9)=G32,"Gut!","Falsch!")</f>
        <v>Falsch!</v>
      </c>
      <c r="U11" s="94"/>
      <c r="V11" s="94"/>
      <c r="W11" s="94"/>
      <c r="X11" s="95"/>
      <c r="Y11" s="93" t="str">
        <f>IF(CONCATENATE(E9,F9,G9,H9,I9,J9,K9)=G33,"Gut!","Falsch!")</f>
        <v>Falsch!</v>
      </c>
      <c r="Z11" s="94"/>
      <c r="AA11" s="94"/>
      <c r="AB11" s="94"/>
      <c r="AC11" s="95"/>
      <c r="AD11" s="24"/>
      <c r="AE11" s="24"/>
      <c r="AF11" s="24"/>
    </row>
    <row r="12" spans="1:32" ht="27" customHeight="1" thickTop="1" thickBo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</row>
    <row r="13" spans="1:32" ht="27" customHeight="1" thickTop="1" thickBo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90" t="str">
        <f>IF(CONCATENATE(E3,E4,E5,E6,E7,B5,C5,D5,E5,F5,G5,H5,I5,B4,B5,B6,B7,B8,D7,E7,F7,G7,H7,I7,J7,K7,L7,M7,K3,K4,K5,K6,K7,K8,K9,E9,F9,G9,H9,I9,J9,K9)=G35,"Prachtkerl!","Noch einmal!")</f>
        <v>Noch einmal!</v>
      </c>
      <c r="O13" s="91"/>
      <c r="P13" s="91"/>
      <c r="Q13" s="91"/>
      <c r="R13" s="91"/>
      <c r="S13" s="91"/>
      <c r="T13" s="91"/>
      <c r="U13" s="91"/>
      <c r="V13" s="91"/>
      <c r="W13" s="91"/>
      <c r="X13" s="92"/>
      <c r="Y13" s="24"/>
      <c r="Z13" s="24"/>
      <c r="AA13" s="24"/>
      <c r="AB13" s="24"/>
      <c r="AC13" s="24"/>
      <c r="AD13" s="24"/>
      <c r="AE13" s="24"/>
      <c r="AF13" s="24"/>
    </row>
    <row r="14" spans="1:32" ht="27" customHeight="1" thickTop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</row>
    <row r="15" spans="1:32" ht="27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</row>
    <row r="16" spans="1:32" ht="27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</row>
    <row r="17" spans="1:32" ht="27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</row>
    <row r="18" spans="1:32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</row>
    <row r="19" spans="1:32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</row>
    <row r="20" spans="1:32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</row>
    <row r="21" spans="1:3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2" spans="1:3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</row>
    <row r="23" spans="1:3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</row>
    <row r="24" spans="1:3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</row>
    <row r="25" spans="1:3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</row>
    <row r="26" spans="1:3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</row>
    <row r="28" spans="1:32">
      <c r="F28" s="29">
        <v>1</v>
      </c>
      <c r="G28" s="29" t="s">
        <v>39</v>
      </c>
      <c r="H28" s="29"/>
      <c r="I28" s="29"/>
      <c r="J28" s="29"/>
      <c r="K28" s="29"/>
      <c r="L28" s="29"/>
      <c r="M28" s="29"/>
      <c r="N28" s="29"/>
    </row>
    <row r="29" spans="1:32">
      <c r="F29" s="29">
        <v>2</v>
      </c>
      <c r="G29" s="29" t="s">
        <v>38</v>
      </c>
      <c r="H29" s="29"/>
      <c r="I29" s="29"/>
      <c r="J29" s="29"/>
      <c r="K29" s="29"/>
      <c r="L29" s="29"/>
      <c r="M29" s="29"/>
      <c r="N29" s="29"/>
    </row>
    <row r="30" spans="1:32">
      <c r="F30" s="29">
        <v>3</v>
      </c>
      <c r="G30" s="29" t="s">
        <v>37</v>
      </c>
      <c r="H30" s="29"/>
      <c r="I30" s="29"/>
      <c r="J30" s="29"/>
      <c r="K30" s="29"/>
      <c r="L30" s="29"/>
      <c r="M30" s="29"/>
      <c r="N30" s="29"/>
    </row>
    <row r="31" spans="1:32">
      <c r="F31" s="29">
        <v>4</v>
      </c>
      <c r="G31" s="29" t="s">
        <v>40</v>
      </c>
      <c r="H31" s="29"/>
      <c r="I31" s="29"/>
      <c r="J31" s="29"/>
      <c r="K31" s="29"/>
      <c r="L31" s="29"/>
      <c r="M31" s="29"/>
      <c r="N31" s="29"/>
    </row>
    <row r="32" spans="1:32">
      <c r="F32" s="29">
        <v>5</v>
      </c>
      <c r="G32" s="29" t="s">
        <v>41</v>
      </c>
      <c r="H32" s="29"/>
      <c r="I32" s="29"/>
      <c r="J32" s="29"/>
      <c r="K32" s="29"/>
      <c r="L32" s="29"/>
      <c r="M32" s="29"/>
      <c r="N32" s="29"/>
    </row>
    <row r="33" spans="6:14">
      <c r="F33" s="29">
        <v>6</v>
      </c>
      <c r="G33" s="29" t="s">
        <v>42</v>
      </c>
      <c r="H33" s="29"/>
      <c r="I33" s="29"/>
      <c r="J33" s="29"/>
      <c r="K33" s="29"/>
      <c r="L33" s="29"/>
      <c r="M33" s="29"/>
      <c r="N33" s="29"/>
    </row>
    <row r="34" spans="6:14">
      <c r="F34" s="29"/>
      <c r="G34" s="29"/>
      <c r="H34" s="29"/>
      <c r="I34" s="29"/>
      <c r="J34" s="29"/>
      <c r="K34" s="29"/>
      <c r="L34" s="29"/>
      <c r="M34" s="29"/>
      <c r="N34" s="29"/>
    </row>
    <row r="35" spans="6:14">
      <c r="F35" s="29"/>
      <c r="G35" s="29" t="s">
        <v>47</v>
      </c>
      <c r="H35" s="29"/>
      <c r="I35" s="29"/>
      <c r="J35" s="29"/>
      <c r="K35" s="29"/>
      <c r="L35" s="29"/>
      <c r="M35" s="29"/>
      <c r="N35" s="29"/>
    </row>
    <row r="36" spans="6:14">
      <c r="F36" s="29"/>
      <c r="G36" s="29"/>
      <c r="H36" s="29"/>
      <c r="I36" s="29"/>
      <c r="J36" s="29"/>
      <c r="K36" s="29"/>
      <c r="L36" s="29"/>
      <c r="M36" s="29"/>
      <c r="N36" s="29"/>
    </row>
    <row r="37" spans="6:14">
      <c r="F37" s="29"/>
      <c r="G37" s="29"/>
      <c r="H37" s="29"/>
      <c r="I37" s="29"/>
      <c r="J37" s="29"/>
      <c r="K37" s="29"/>
      <c r="L37" s="29"/>
      <c r="M37" s="29"/>
      <c r="N37" s="29"/>
    </row>
  </sheetData>
  <sheetProtection password="CC63" sheet="1" objects="1" scenarios="1" selectLockedCells="1"/>
  <mergeCells count="7">
    <mergeCell ref="N13:X13"/>
    <mergeCell ref="O6:S6"/>
    <mergeCell ref="T6:X6"/>
    <mergeCell ref="Y6:AC6"/>
    <mergeCell ref="O11:S11"/>
    <mergeCell ref="T11:X11"/>
    <mergeCell ref="Y11:AC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AD30"/>
  <sheetViews>
    <sheetView topLeftCell="A4" workbookViewId="0">
      <selection activeCell="R19" sqref="R19"/>
    </sheetView>
  </sheetViews>
  <sheetFormatPr defaultRowHeight="15"/>
  <cols>
    <col min="1" max="17" width="5.7109375" customWidth="1"/>
    <col min="19" max="19" width="5.7109375" customWidth="1"/>
    <col min="21" max="21" width="5.7109375" customWidth="1"/>
    <col min="23" max="23" width="5.7109375" customWidth="1"/>
    <col min="25" max="25" width="5.7109375" customWidth="1"/>
  </cols>
  <sheetData>
    <row r="1" spans="1:30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27" customHeight="1">
      <c r="A2" s="6"/>
      <c r="B2" s="8"/>
      <c r="C2" s="8"/>
      <c r="D2" s="8"/>
      <c r="E2" s="16">
        <v>1</v>
      </c>
      <c r="F2" s="12" t="s">
        <v>9</v>
      </c>
      <c r="G2" s="21"/>
      <c r="H2" s="21"/>
      <c r="I2" s="21"/>
      <c r="J2" s="21"/>
      <c r="K2" s="8"/>
      <c r="L2" s="8"/>
      <c r="M2" s="8"/>
      <c r="N2" s="10"/>
      <c r="O2" s="17"/>
      <c r="P2" s="6"/>
      <c r="Q2" s="6"/>
      <c r="R2" s="6"/>
      <c r="S2" s="17"/>
      <c r="T2" s="6"/>
      <c r="U2" s="6"/>
      <c r="V2" s="6"/>
      <c r="W2" s="17"/>
      <c r="X2" s="6"/>
      <c r="Y2" s="6"/>
      <c r="Z2" s="6"/>
      <c r="AA2" s="6"/>
      <c r="AB2" s="6"/>
      <c r="AC2" s="6"/>
      <c r="AD2" s="6"/>
    </row>
    <row r="3" spans="1:30" ht="27" customHeight="1">
      <c r="A3" s="6"/>
      <c r="B3" s="8"/>
      <c r="C3" s="8"/>
      <c r="D3" s="16">
        <v>2</v>
      </c>
      <c r="E3" s="21"/>
      <c r="F3" s="12" t="s">
        <v>10</v>
      </c>
      <c r="G3" s="21"/>
      <c r="H3" s="21"/>
      <c r="I3" s="8"/>
      <c r="J3" s="8"/>
      <c r="K3" s="8"/>
      <c r="L3" s="8"/>
      <c r="M3" s="8"/>
      <c r="N3" s="10"/>
      <c r="O3" s="16">
        <v>1</v>
      </c>
      <c r="P3" s="6"/>
      <c r="Q3" s="6"/>
      <c r="R3" s="6"/>
      <c r="S3" s="16">
        <v>2</v>
      </c>
      <c r="T3" s="6"/>
      <c r="U3" s="6"/>
      <c r="V3" s="6"/>
      <c r="W3" s="16">
        <v>3</v>
      </c>
      <c r="X3" s="6"/>
      <c r="Y3" s="6"/>
      <c r="Z3" s="6"/>
      <c r="AA3" s="6"/>
      <c r="AB3" s="6"/>
      <c r="AC3" s="6"/>
      <c r="AD3" s="6"/>
    </row>
    <row r="4" spans="1:30" ht="27" customHeight="1">
      <c r="A4" s="6"/>
      <c r="B4" s="8"/>
      <c r="C4" s="16">
        <v>3</v>
      </c>
      <c r="D4" s="21"/>
      <c r="E4" s="21"/>
      <c r="F4" s="12" t="s">
        <v>14</v>
      </c>
      <c r="G4" s="21"/>
      <c r="H4" s="21"/>
      <c r="I4" s="21"/>
      <c r="J4" s="21"/>
      <c r="K4" s="8"/>
      <c r="L4" s="8"/>
      <c r="M4" s="8"/>
      <c r="N4" s="10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27" customHeight="1">
      <c r="A5" s="6"/>
      <c r="B5" s="16">
        <v>4</v>
      </c>
      <c r="C5" s="21"/>
      <c r="D5" s="22"/>
      <c r="E5" s="22"/>
      <c r="F5" s="13" t="s">
        <v>11</v>
      </c>
      <c r="G5" s="22"/>
      <c r="H5" s="22"/>
      <c r="I5" s="22"/>
      <c r="J5" s="8"/>
      <c r="K5" s="8"/>
      <c r="L5" s="8"/>
      <c r="M5" s="8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27" customHeight="1">
      <c r="A6" s="16">
        <v>5</v>
      </c>
      <c r="B6" s="21"/>
      <c r="C6" s="21"/>
      <c r="D6" s="21"/>
      <c r="E6" s="21"/>
      <c r="F6" s="12" t="s">
        <v>12</v>
      </c>
      <c r="G6" s="21"/>
      <c r="H6" s="21"/>
      <c r="I6" s="21"/>
      <c r="J6" s="21"/>
      <c r="K6" s="21"/>
      <c r="L6" s="21"/>
      <c r="M6" s="21"/>
      <c r="N6" s="21"/>
      <c r="O6" s="6"/>
      <c r="P6" s="6"/>
      <c r="Q6" s="16">
        <v>4</v>
      </c>
      <c r="R6" s="6"/>
      <c r="S6" s="6"/>
      <c r="T6" s="6"/>
      <c r="U6" s="16">
        <v>5</v>
      </c>
      <c r="V6" s="6"/>
      <c r="W6" s="6"/>
      <c r="X6" s="6"/>
      <c r="Y6" s="16">
        <v>6</v>
      </c>
      <c r="Z6" s="6"/>
      <c r="AA6" s="6"/>
      <c r="AB6" s="6"/>
      <c r="AC6" s="6"/>
      <c r="AD6" s="6"/>
    </row>
    <row r="7" spans="1:30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27" customHeight="1">
      <c r="A9" s="6"/>
      <c r="B9" s="16">
        <v>6</v>
      </c>
      <c r="C9" s="21"/>
      <c r="D9" s="21"/>
      <c r="E9" s="21"/>
      <c r="F9" s="21"/>
      <c r="G9" s="21"/>
      <c r="H9" s="21"/>
      <c r="I9" s="15" t="s">
        <v>15</v>
      </c>
      <c r="J9" s="23"/>
      <c r="K9" s="23"/>
      <c r="L9" s="23"/>
      <c r="M9" s="23"/>
      <c r="N9" s="8"/>
      <c r="O9" s="8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27" customHeight="1">
      <c r="A10" s="6"/>
      <c r="B10" s="6"/>
      <c r="C10" s="8"/>
      <c r="D10" s="8"/>
      <c r="E10" s="8"/>
      <c r="F10" s="8"/>
      <c r="G10" s="8"/>
      <c r="H10" s="16">
        <v>7</v>
      </c>
      <c r="I10" s="15" t="s">
        <v>16</v>
      </c>
      <c r="J10" s="23"/>
      <c r="K10" s="23"/>
      <c r="L10" s="23"/>
      <c r="M10" s="21"/>
      <c r="N10" s="21"/>
      <c r="O10" s="21"/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27" customHeight="1">
      <c r="A11" s="6"/>
      <c r="B11" s="6"/>
      <c r="C11" s="8"/>
      <c r="D11" s="8"/>
      <c r="E11" s="8"/>
      <c r="F11" s="8"/>
      <c r="G11" s="16">
        <v>8</v>
      </c>
      <c r="H11" s="23"/>
      <c r="I11" s="15" t="s">
        <v>16</v>
      </c>
      <c r="J11" s="23"/>
      <c r="K11" s="23"/>
      <c r="L11" s="23"/>
      <c r="M11" s="8"/>
      <c r="N11" s="8"/>
      <c r="O11" s="8"/>
      <c r="P11" s="7"/>
      <c r="Q11" s="16">
        <v>7</v>
      </c>
      <c r="R11" s="6"/>
      <c r="S11" s="6"/>
      <c r="T11" s="6"/>
      <c r="U11" s="16">
        <v>8</v>
      </c>
      <c r="V11" s="6"/>
      <c r="W11" s="6"/>
      <c r="X11" s="6"/>
      <c r="Y11" s="16">
        <v>9</v>
      </c>
      <c r="Z11" s="6"/>
      <c r="AA11" s="6"/>
      <c r="AB11" s="6"/>
      <c r="AC11" s="6"/>
      <c r="AD11" s="6"/>
    </row>
    <row r="12" spans="1:30" ht="27" customHeight="1">
      <c r="A12" s="6"/>
      <c r="B12" s="6"/>
      <c r="C12" s="8"/>
      <c r="D12" s="16">
        <v>9</v>
      </c>
      <c r="E12" s="21"/>
      <c r="F12" s="21"/>
      <c r="G12" s="21"/>
      <c r="H12" s="21"/>
      <c r="I12" s="15" t="s">
        <v>11</v>
      </c>
      <c r="J12" s="23"/>
      <c r="K12" s="23"/>
      <c r="L12" s="23"/>
      <c r="M12" s="8"/>
      <c r="N12" s="8"/>
      <c r="O12" s="8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27" customHeight="1">
      <c r="A13" s="6"/>
      <c r="B13" s="6"/>
      <c r="C13" s="8"/>
      <c r="D13" s="8"/>
      <c r="E13" s="8"/>
      <c r="F13" s="8"/>
      <c r="G13" s="8"/>
      <c r="H13" s="16">
        <v>10</v>
      </c>
      <c r="I13" s="15" t="s">
        <v>14</v>
      </c>
      <c r="J13" s="23"/>
      <c r="K13" s="21"/>
      <c r="L13" s="21"/>
      <c r="M13" s="21"/>
      <c r="N13" s="21"/>
      <c r="O13" s="8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27" customHeight="1">
      <c r="A14" s="6"/>
      <c r="B14" s="6"/>
      <c r="C14" s="8"/>
      <c r="D14" s="16">
        <v>11</v>
      </c>
      <c r="E14" s="21"/>
      <c r="F14" s="23"/>
      <c r="G14" s="23"/>
      <c r="H14" s="23"/>
      <c r="I14" s="15" t="s">
        <v>13</v>
      </c>
      <c r="J14" s="23"/>
      <c r="K14" s="8"/>
      <c r="L14" s="8"/>
      <c r="M14" s="8"/>
      <c r="N14" s="8"/>
      <c r="O14" s="8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27" customHeight="1">
      <c r="A15" s="6"/>
      <c r="B15" s="6"/>
      <c r="C15" s="8"/>
      <c r="D15" s="8"/>
      <c r="E15" s="16">
        <v>12</v>
      </c>
      <c r="F15" s="21"/>
      <c r="G15" s="21"/>
      <c r="H15" s="21"/>
      <c r="I15" s="12" t="s">
        <v>14</v>
      </c>
      <c r="J15" s="21"/>
      <c r="K15" s="21"/>
      <c r="L15" s="21"/>
      <c r="M15" s="21"/>
      <c r="N15" s="21"/>
      <c r="O15" s="21"/>
      <c r="P15" s="7"/>
      <c r="Q15" s="16">
        <v>10</v>
      </c>
      <c r="R15" s="6"/>
      <c r="S15" s="6"/>
      <c r="T15" s="6"/>
      <c r="U15" s="16">
        <v>11</v>
      </c>
      <c r="V15" s="6"/>
      <c r="W15" s="6"/>
      <c r="X15" s="6"/>
      <c r="Y15" s="16">
        <v>12</v>
      </c>
      <c r="Z15" s="6"/>
      <c r="AA15" s="6"/>
      <c r="AB15" s="6"/>
      <c r="AC15" s="6"/>
      <c r="AD15" s="6"/>
    </row>
    <row r="16" spans="1:30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5.75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5.75" thickTop="1">
      <c r="A18" s="6"/>
      <c r="B18" s="6"/>
      <c r="C18" s="99" t="str">
        <f>IF('№2(2)'!P17=76,"AUSGEZEICHNET!","PRÜFE NOCH EINMAL!")</f>
        <v>PRÜFE NOCH EINMAL!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1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5.75" thickBot="1">
      <c r="A19" s="6"/>
      <c r="B19" s="6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4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30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30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30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30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30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30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</sheetData>
  <sheetProtection password="CC63" sheet="1" objects="1" scenarios="1"/>
  <mergeCells count="1">
    <mergeCell ref="C18:P19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A1:AB30"/>
  <sheetViews>
    <sheetView topLeftCell="A7" workbookViewId="0">
      <selection activeCell="N6" sqref="N6"/>
    </sheetView>
  </sheetViews>
  <sheetFormatPr defaultRowHeight="15"/>
  <cols>
    <col min="1" max="15" width="5.7109375" customWidth="1"/>
    <col min="16" max="16" width="12" bestFit="1" customWidth="1"/>
    <col min="17" max="17" width="5.7109375" customWidth="1"/>
    <col min="19" max="19" width="5.7109375" customWidth="1"/>
    <col min="21" max="21" width="5.7109375" customWidth="1"/>
    <col min="23" max="23" width="5.7109375" customWidth="1"/>
    <col min="25" max="25" width="5.7109375" customWidth="1"/>
  </cols>
  <sheetData>
    <row r="1" spans="1:28" ht="27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27" customHeight="1">
      <c r="A2" s="6"/>
      <c r="B2" s="8"/>
      <c r="C2" s="8"/>
      <c r="D2" s="8"/>
      <c r="E2" s="16">
        <v>1</v>
      </c>
      <c r="F2" s="12" t="s">
        <v>9</v>
      </c>
      <c r="G2" s="9">
        <f>IF(№2!G2="U",1,0)</f>
        <v>0</v>
      </c>
      <c r="H2" s="9">
        <f>IF(№2!H2="R",1,0)</f>
        <v>0</v>
      </c>
      <c r="I2" s="9">
        <f>IF(№2!I2="K",1,0)</f>
        <v>0</v>
      </c>
      <c r="J2" s="9">
        <f>IF(№2!J2="E",1,0)</f>
        <v>0</v>
      </c>
      <c r="K2" s="8"/>
      <c r="L2" s="8"/>
      <c r="M2" s="8"/>
      <c r="N2" s="10"/>
      <c r="O2" s="17"/>
      <c r="P2" s="6"/>
      <c r="Q2" s="6"/>
      <c r="R2" s="6"/>
      <c r="S2" s="17"/>
      <c r="T2" s="6"/>
      <c r="U2" s="6"/>
      <c r="V2" s="6"/>
      <c r="W2" s="17"/>
      <c r="X2" s="6"/>
      <c r="Y2" s="6"/>
      <c r="Z2" s="6"/>
      <c r="AA2" s="6"/>
      <c r="AB2" s="6"/>
    </row>
    <row r="3" spans="1:28" ht="27" customHeight="1">
      <c r="A3" s="6"/>
      <c r="B3" s="8"/>
      <c r="C3" s="8"/>
      <c r="D3" s="16">
        <v>2</v>
      </c>
      <c r="E3" s="9">
        <f>IF(№2!E3="N",1,0)</f>
        <v>0</v>
      </c>
      <c r="F3" s="12" t="s">
        <v>10</v>
      </c>
      <c r="G3" s="9">
        <f>IF(№2!G3="S",1,0)</f>
        <v>0</v>
      </c>
      <c r="H3" s="9">
        <f>IF(№2!H3="S",1,0)</f>
        <v>0</v>
      </c>
      <c r="I3" s="8"/>
      <c r="J3" s="8"/>
      <c r="K3" s="8"/>
      <c r="L3" s="8"/>
      <c r="M3" s="8"/>
      <c r="N3" s="10"/>
      <c r="O3" s="16">
        <v>1</v>
      </c>
      <c r="P3" s="6"/>
      <c r="Q3" s="6"/>
      <c r="R3" s="6"/>
      <c r="S3" s="16">
        <v>2</v>
      </c>
      <c r="T3" s="6"/>
      <c r="U3" s="6"/>
      <c r="V3" s="6"/>
      <c r="W3" s="16">
        <v>3</v>
      </c>
      <c r="X3" s="6"/>
      <c r="Y3" s="6"/>
      <c r="Z3" s="6"/>
      <c r="AA3" s="6"/>
      <c r="AB3" s="6"/>
    </row>
    <row r="4" spans="1:28" ht="27" customHeight="1">
      <c r="A4" s="6"/>
      <c r="B4" s="8"/>
      <c r="C4" s="16">
        <v>3</v>
      </c>
      <c r="D4" s="9">
        <f>IF(№2!D4="Z",1,0)</f>
        <v>0</v>
      </c>
      <c r="E4" s="9">
        <f>IF(№2!E4="I",1,0)</f>
        <v>0</v>
      </c>
      <c r="F4" s="12" t="s">
        <v>14</v>
      </c>
      <c r="G4" s="9">
        <f>IF(№2!G4="R",1,0)</f>
        <v>0</v>
      </c>
      <c r="H4" s="9">
        <f>IF(№2!H4="O",1,0)</f>
        <v>0</v>
      </c>
      <c r="I4" s="9">
        <f>IF(№2!I4="N",1,0)</f>
        <v>0</v>
      </c>
      <c r="J4" s="9">
        <f>IF(№2!J4="E",1,0)</f>
        <v>0</v>
      </c>
      <c r="K4" s="8"/>
      <c r="L4" s="8"/>
      <c r="M4" s="8"/>
      <c r="N4" s="10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27" customHeight="1">
      <c r="A5" s="6"/>
      <c r="B5" s="16">
        <v>4</v>
      </c>
      <c r="C5" s="9">
        <f>IF(№2!C5="Z",1,0)</f>
        <v>0</v>
      </c>
      <c r="D5" s="9">
        <f>IF(№2!D5="W",1,0)</f>
        <v>0</v>
      </c>
      <c r="E5" s="11">
        <f>IF(№2!E5="I",1,0)</f>
        <v>0</v>
      </c>
      <c r="F5" s="13" t="s">
        <v>11</v>
      </c>
      <c r="G5" s="11">
        <f>IF(№2!G5="B",1,0)</f>
        <v>0</v>
      </c>
      <c r="H5" s="11">
        <f>IF(№2!H5="E",1,0)</f>
        <v>0</v>
      </c>
      <c r="I5" s="11">
        <f>IF(№2!I5="L",1,0)</f>
        <v>0</v>
      </c>
      <c r="J5" s="8"/>
      <c r="K5" s="8"/>
      <c r="L5" s="8"/>
      <c r="M5" s="8"/>
      <c r="N5" s="10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7" customHeight="1">
      <c r="A6" s="16">
        <v>5</v>
      </c>
      <c r="B6" s="9">
        <f>IF(№2!B6="J",1,0)</f>
        <v>0</v>
      </c>
      <c r="C6" s="9">
        <f>IF(№2!C6="O",1,0)</f>
        <v>0</v>
      </c>
      <c r="D6" s="9">
        <f>IF(№2!D6="H",1,0)</f>
        <v>0</v>
      </c>
      <c r="E6" s="9">
        <f>IF(№2!E6="A",1,0)</f>
        <v>0</v>
      </c>
      <c r="F6" s="12" t="s">
        <v>12</v>
      </c>
      <c r="G6" s="9">
        <f>IF(№2!G6="N",1,0)</f>
        <v>0</v>
      </c>
      <c r="H6" s="9">
        <f>IF(№2!H6="I",1,0)</f>
        <v>0</v>
      </c>
      <c r="I6" s="9">
        <f>IF(№2!I6="S",1,0)</f>
        <v>0</v>
      </c>
      <c r="J6" s="9">
        <f>IF(№2!J6="B",1,0)</f>
        <v>0</v>
      </c>
      <c r="K6" s="9">
        <f>IF(№2!K6="E",1,0)</f>
        <v>0</v>
      </c>
      <c r="L6" s="9">
        <f>IF(№2!L6="E",1,0)</f>
        <v>0</v>
      </c>
      <c r="M6" s="9">
        <f>IF(№2!M6="R",1,0)</f>
        <v>0</v>
      </c>
      <c r="N6" s="9">
        <f>IF(№2!N6="E",1,0)</f>
        <v>0</v>
      </c>
      <c r="O6" s="6"/>
      <c r="P6" s="6"/>
      <c r="Q6" s="16">
        <v>4</v>
      </c>
      <c r="R6" s="6"/>
      <c r="S6" s="6"/>
      <c r="T6" s="6"/>
      <c r="U6" s="16">
        <v>5</v>
      </c>
      <c r="V6" s="6"/>
      <c r="W6" s="6"/>
      <c r="X6" s="6"/>
      <c r="Y6" s="16">
        <v>6</v>
      </c>
      <c r="Z6" s="6"/>
      <c r="AA6" s="6"/>
      <c r="AB6" s="6"/>
    </row>
    <row r="7" spans="1:28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27" customHeight="1">
      <c r="A9" s="6"/>
      <c r="B9" s="16">
        <v>6</v>
      </c>
      <c r="C9" s="9">
        <f>IF(№2!C9="W",1,0)</f>
        <v>0</v>
      </c>
      <c r="D9" s="9">
        <f>IF(№2!D9="E",1,0)</f>
        <v>0</v>
      </c>
      <c r="E9" s="9">
        <f>IF(№2!E9="I",1,0)</f>
        <v>0</v>
      </c>
      <c r="F9" s="9">
        <f>IF(№2!F9="N",1,0)</f>
        <v>0</v>
      </c>
      <c r="G9" s="9">
        <f>IF(№2!G9="T",1,0)</f>
        <v>0</v>
      </c>
      <c r="H9" s="9">
        <f>IF(№2!H9="R",1,0)</f>
        <v>0</v>
      </c>
      <c r="I9" s="15" t="s">
        <v>15</v>
      </c>
      <c r="J9" s="14">
        <f>IF(№2!J9="U",1,0)</f>
        <v>0</v>
      </c>
      <c r="K9" s="14">
        <f>IF(№2!K9="B",1,0)</f>
        <v>0</v>
      </c>
      <c r="L9" s="14">
        <f>IF(№2!L9="E",1,0)</f>
        <v>0</v>
      </c>
      <c r="M9" s="14">
        <f>IF(№2!M9="N",1,0)</f>
        <v>0</v>
      </c>
      <c r="N9" s="8"/>
      <c r="O9" s="8"/>
      <c r="P9" s="7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27" customHeight="1">
      <c r="A10" s="6"/>
      <c r="B10" s="6"/>
      <c r="C10" s="8"/>
      <c r="D10" s="8"/>
      <c r="E10" s="8"/>
      <c r="F10" s="8"/>
      <c r="G10" s="8"/>
      <c r="H10" s="16">
        <v>7</v>
      </c>
      <c r="I10" s="15" t="s">
        <v>16</v>
      </c>
      <c r="J10" s="14">
        <f>IF(№2!J10="F",1,0)</f>
        <v>0</v>
      </c>
      <c r="K10" s="14">
        <f>IF(№2!K10="L",1,0)</f>
        <v>0</v>
      </c>
      <c r="L10" s="14">
        <f>IF(№2!L10="A",1,0)</f>
        <v>0</v>
      </c>
      <c r="M10" s="9">
        <f>IF(№2!M10="U",1,0)</f>
        <v>0</v>
      </c>
      <c r="N10" s="9">
        <f>IF(№2!N10="M",1,0)</f>
        <v>0</v>
      </c>
      <c r="O10" s="9">
        <f>IF(№2!O10="E",1,0)</f>
        <v>0</v>
      </c>
      <c r="P10" s="7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ht="27" customHeight="1">
      <c r="A11" s="6"/>
      <c r="B11" s="6"/>
      <c r="C11" s="8"/>
      <c r="D11" s="8"/>
      <c r="E11" s="8"/>
      <c r="F11" s="8"/>
      <c r="G11" s="16">
        <v>8</v>
      </c>
      <c r="H11" s="14">
        <f>IF(№2!H11="A",1,0)</f>
        <v>0</v>
      </c>
      <c r="I11" s="15" t="s">
        <v>16</v>
      </c>
      <c r="J11" s="14">
        <f>IF(№2!J11="F",1,0)</f>
        <v>0</v>
      </c>
      <c r="K11" s="14">
        <f>IF(№2!K11="E",1,0)</f>
        <v>0</v>
      </c>
      <c r="L11" s="14">
        <f>IF(№2!L11="L",1,0)</f>
        <v>0</v>
      </c>
      <c r="M11" s="8"/>
      <c r="N11" s="8"/>
      <c r="O11" s="8"/>
      <c r="P11" s="7"/>
      <c r="Q11" s="16">
        <v>7</v>
      </c>
      <c r="R11" s="6"/>
      <c r="S11" s="6"/>
      <c r="T11" s="6"/>
      <c r="U11" s="16">
        <v>8</v>
      </c>
      <c r="V11" s="6"/>
      <c r="W11" s="6"/>
      <c r="X11" s="6"/>
      <c r="Y11" s="16">
        <v>9</v>
      </c>
      <c r="Z11" s="6"/>
      <c r="AA11" s="6"/>
      <c r="AB11" s="6"/>
    </row>
    <row r="12" spans="1:28" ht="27" customHeight="1">
      <c r="A12" s="6"/>
      <c r="B12" s="6"/>
      <c r="C12" s="8"/>
      <c r="D12" s="16">
        <v>9</v>
      </c>
      <c r="E12" s="9">
        <f>IF(№2!E12="E",1,0)</f>
        <v>0</v>
      </c>
      <c r="F12" s="9">
        <f>IF(№2!F12="R",1,0)</f>
        <v>0</v>
      </c>
      <c r="G12" s="9">
        <f>IF(№2!G12="D",1,0)</f>
        <v>0</v>
      </c>
      <c r="H12" s="9">
        <f>IF(№2!H12="B",1,0)</f>
        <v>0</v>
      </c>
      <c r="I12" s="15" t="s">
        <v>11</v>
      </c>
      <c r="J12" s="14">
        <f>IF(№2!J12="E",1,0)</f>
        <v>0</v>
      </c>
      <c r="K12" s="14">
        <f>IF(№2!K12="R",1,0)</f>
        <v>0</v>
      </c>
      <c r="L12" s="14">
        <f>IF(№2!L12="E",1,0)</f>
        <v>0</v>
      </c>
      <c r="M12" s="8"/>
      <c r="N12" s="8"/>
      <c r="O12" s="8"/>
      <c r="P12" s="7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27" customHeight="1">
      <c r="A13" s="6"/>
      <c r="B13" s="6"/>
      <c r="C13" s="8"/>
      <c r="D13" s="8"/>
      <c r="E13" s="8"/>
      <c r="F13" s="8"/>
      <c r="G13" s="8"/>
      <c r="H13" s="16">
        <v>10</v>
      </c>
      <c r="I13" s="15" t="s">
        <v>14</v>
      </c>
      <c r="J13" s="14">
        <f>IF(№2!J13="O",1,0)</f>
        <v>0</v>
      </c>
      <c r="K13" s="9">
        <f>IF(№2!K13="M",1,0)</f>
        <v>0</v>
      </c>
      <c r="L13" s="9">
        <f>IF(№2!L13="A",1,0)</f>
        <v>0</v>
      </c>
      <c r="M13" s="9">
        <f>IF(№2!M13="T",1,0)</f>
        <v>0</v>
      </c>
      <c r="N13" s="9">
        <f>IF(№2!N13="E",1,0)</f>
        <v>0</v>
      </c>
      <c r="O13" s="8"/>
      <c r="P13" s="7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27" customHeight="1">
      <c r="A14" s="6"/>
      <c r="B14" s="6"/>
      <c r="C14" s="8"/>
      <c r="D14" s="16">
        <v>11</v>
      </c>
      <c r="E14" s="9">
        <f>IF(№2!E14="K",1,0)</f>
        <v>0</v>
      </c>
      <c r="F14" s="14">
        <f>IF(№2!F14="Ü",1,0)</f>
        <v>0</v>
      </c>
      <c r="G14" s="14">
        <f>IF(№2!G14="R",1,0)</f>
        <v>0</v>
      </c>
      <c r="H14" s="14">
        <f>IF(№2!H14="B",1,0)</f>
        <v>0</v>
      </c>
      <c r="I14" s="15" t="s">
        <v>13</v>
      </c>
      <c r="J14" s="14">
        <f>IF(№2!J14="S",1,0)</f>
        <v>0</v>
      </c>
      <c r="K14" s="8"/>
      <c r="L14" s="8"/>
      <c r="M14" s="8"/>
      <c r="N14" s="8"/>
      <c r="O14" s="8"/>
      <c r="P14" s="7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27" customHeight="1">
      <c r="A15" s="6"/>
      <c r="B15" s="6"/>
      <c r="C15" s="8"/>
      <c r="D15" s="8"/>
      <c r="E15" s="16">
        <v>12</v>
      </c>
      <c r="F15" s="9">
        <f>IF(№2!F15="K",1,0)</f>
        <v>0</v>
      </c>
      <c r="G15" s="9">
        <f>IF(№2!G15="A",1,0)</f>
        <v>0</v>
      </c>
      <c r="H15" s="9">
        <f>IF(№2!H15="R",1,0)</f>
        <v>0</v>
      </c>
      <c r="I15" s="12" t="s">
        <v>14</v>
      </c>
      <c r="J15" s="9">
        <f>IF(№2!J15="O",1,0)</f>
        <v>0</v>
      </c>
      <c r="K15" s="9">
        <f>IF(№2!K15="F",1,0)</f>
        <v>0</v>
      </c>
      <c r="L15" s="9">
        <f>IF(№2!L15="F",1,0)</f>
        <v>0</v>
      </c>
      <c r="M15" s="9">
        <f>IF(№2!M15="E",1,0)</f>
        <v>0</v>
      </c>
      <c r="N15" s="9">
        <f>IF(№2!N15="L",1,0)</f>
        <v>0</v>
      </c>
      <c r="O15" s="9">
        <f>IF(№2!O15="N",1,0)</f>
        <v>0</v>
      </c>
      <c r="P15" s="7"/>
      <c r="Q15" s="16">
        <v>10</v>
      </c>
      <c r="R15" s="6"/>
      <c r="S15" s="6"/>
      <c r="T15" s="6"/>
      <c r="U15" s="16">
        <v>11</v>
      </c>
      <c r="V15" s="6"/>
      <c r="W15" s="6"/>
      <c r="X15" s="6"/>
      <c r="Y15" s="16">
        <v>12</v>
      </c>
      <c r="Z15" s="6"/>
      <c r="AA15" s="6"/>
      <c r="AB15" s="6"/>
    </row>
    <row r="16" spans="1:28" ht="27" customHeight="1" thickBo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32.25" customHeight="1" thickTop="1" thickBot="1">
      <c r="A17" s="6"/>
      <c r="B17" s="6"/>
      <c r="C17" s="6"/>
      <c r="D17" s="6"/>
      <c r="E17" s="105" t="s">
        <v>33</v>
      </c>
      <c r="F17" s="106"/>
      <c r="G17" s="106"/>
      <c r="H17" s="106"/>
      <c r="I17" s="106"/>
      <c r="J17" s="106"/>
      <c r="K17" s="106"/>
      <c r="L17" s="106"/>
      <c r="M17" s="106"/>
      <c r="N17" s="106"/>
      <c r="O17" s="107"/>
      <c r="P17" s="20">
        <f>SUM(G2,H2,I2,J2,E3,G3,H3,D4,E4,G4,H4,I4,J4,C5:D5,E5,G5,H5,I5,B6,C6,D6,E6,G6,H6,I6,J6,K6,L6,M6,N6,C9:D9,E9,F9,G9,H9,J9,K9,L9,M9,J10,K10,L10,M10,N10,O10,H11,J11,K11,L11,E12,F12,H12,J12,K12,L12,J13,K13,L13,M13,N13,E14,F14,G14,H14,J14,F15,G15,H15,J15,K15,L15,M15,N15,O15)</f>
        <v>0</v>
      </c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15" customHeight="1" thickTop="1">
      <c r="A18" s="6"/>
      <c r="B18" s="6"/>
      <c r="C18" s="6"/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8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27" customHeight="1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27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27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27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27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27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27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27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27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27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27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27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</sheetData>
  <sheetProtection password="CC63" sheet="1" objects="1" scenarios="1"/>
  <mergeCells count="1">
    <mergeCell ref="E17:O1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B5:N22"/>
  <sheetViews>
    <sheetView tabSelected="1" workbookViewId="0">
      <selection activeCell="K22" sqref="K22"/>
    </sheetView>
  </sheetViews>
  <sheetFormatPr defaultRowHeight="15"/>
  <sheetData>
    <row r="5" spans="2:14">
      <c r="M5">
        <v>1</v>
      </c>
      <c r="N5" s="1" t="s">
        <v>22</v>
      </c>
    </row>
    <row r="6" spans="2:14">
      <c r="B6">
        <v>1</v>
      </c>
      <c r="C6" s="1" t="s">
        <v>18</v>
      </c>
      <c r="M6">
        <v>2</v>
      </c>
      <c r="N6" s="1" t="s">
        <v>23</v>
      </c>
    </row>
    <row r="7" spans="2:14">
      <c r="B7">
        <v>2</v>
      </c>
      <c r="C7" s="1" t="s">
        <v>19</v>
      </c>
      <c r="M7">
        <v>3</v>
      </c>
      <c r="N7" s="1" t="s">
        <v>24</v>
      </c>
    </row>
    <row r="8" spans="2:14">
      <c r="B8">
        <v>3</v>
      </c>
      <c r="C8" s="1" t="s">
        <v>20</v>
      </c>
      <c r="M8">
        <v>4</v>
      </c>
      <c r="N8" s="1" t="s">
        <v>25</v>
      </c>
    </row>
    <row r="9" spans="2:14">
      <c r="B9">
        <v>4</v>
      </c>
      <c r="C9" s="1" t="s">
        <v>21</v>
      </c>
      <c r="M9">
        <v>5</v>
      </c>
      <c r="N9" s="1" t="s">
        <v>26</v>
      </c>
    </row>
    <row r="10" spans="2:14">
      <c r="C10" s="1"/>
      <c r="M10">
        <v>6</v>
      </c>
      <c r="N10" s="1" t="s">
        <v>17</v>
      </c>
    </row>
    <row r="11" spans="2:14">
      <c r="B11">
        <v>1</v>
      </c>
      <c r="C11" s="1" t="s">
        <v>43</v>
      </c>
      <c r="M11">
        <v>7</v>
      </c>
      <c r="N11" s="1" t="s">
        <v>27</v>
      </c>
    </row>
    <row r="12" spans="2:14">
      <c r="B12">
        <v>2</v>
      </c>
      <c r="C12" s="1" t="s">
        <v>44</v>
      </c>
      <c r="M12">
        <v>8</v>
      </c>
      <c r="N12" s="1" t="s">
        <v>28</v>
      </c>
    </row>
    <row r="13" spans="2:14">
      <c r="B13">
        <v>3</v>
      </c>
      <c r="C13" s="1" t="s">
        <v>28</v>
      </c>
      <c r="M13">
        <v>10</v>
      </c>
      <c r="N13" s="1" t="s">
        <v>29</v>
      </c>
    </row>
    <row r="14" spans="2:14">
      <c r="B14">
        <v>4</v>
      </c>
      <c r="C14" s="1" t="s">
        <v>17</v>
      </c>
      <c r="M14">
        <v>11</v>
      </c>
      <c r="N14" s="1" t="s">
        <v>31</v>
      </c>
    </row>
    <row r="15" spans="2:14">
      <c r="B15">
        <v>5</v>
      </c>
      <c r="C15" s="1" t="s">
        <v>27</v>
      </c>
      <c r="M15">
        <v>12</v>
      </c>
      <c r="N15" s="1" t="s">
        <v>32</v>
      </c>
    </row>
    <row r="16" spans="2:14">
      <c r="B16">
        <v>6</v>
      </c>
      <c r="C16" s="1" t="s">
        <v>45</v>
      </c>
    </row>
    <row r="17" spans="3:4">
      <c r="C17" s="1"/>
    </row>
    <row r="18" spans="3:4">
      <c r="C18" s="1"/>
    </row>
    <row r="19" spans="3:4">
      <c r="C19" s="1"/>
    </row>
    <row r="20" spans="3:4">
      <c r="D20" s="1" t="s">
        <v>46</v>
      </c>
    </row>
    <row r="22" spans="3:4">
      <c r="C22" s="1"/>
    </row>
  </sheetData>
  <sheetProtection password="CC63" sheet="1" objects="1" scenarios="1"/>
  <hyperlinks>
    <hyperlink ref="N5" r:id="rId1"/>
    <hyperlink ref="N6" r:id="rId2"/>
    <hyperlink ref="N7" r:id="rId3"/>
    <hyperlink ref="N8" r:id="rId4"/>
    <hyperlink ref="N9" r:id="rId5"/>
    <hyperlink ref="N10" r:id="rId6"/>
    <hyperlink ref="N11" r:id="rId7"/>
    <hyperlink ref="N12" r:id="rId8"/>
    <hyperlink ref="N13" r:id="rId9"/>
    <hyperlink ref="N14" r:id="rId10"/>
    <hyperlink ref="N15" r:id="rId11"/>
    <hyperlink ref="C11" r:id="rId12"/>
    <hyperlink ref="C13" r:id="rId13"/>
    <hyperlink ref="C14" r:id="rId14"/>
    <hyperlink ref="C15" r:id="rId15"/>
    <hyperlink ref="D20" r:id="rId1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 </vt:lpstr>
      <vt:lpstr>Регистрация</vt:lpstr>
      <vt:lpstr>№1</vt:lpstr>
      <vt:lpstr>№2</vt:lpstr>
      <vt:lpstr>№2(2)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2014-08-13T21:55:27Z</dcterms:created>
  <dcterms:modified xsi:type="dcterms:W3CDTF">2014-08-29T23:30:35Z</dcterms:modified>
</cp:coreProperties>
</file>